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65386" windowWidth="15480" windowHeight="11640" activeTab="2"/>
  </bookViews>
  <sheets>
    <sheet name="Slavistika kapacitet" sheetId="1" r:id="rId1"/>
    <sheet name="UDK" sheetId="2" r:id="rId2"/>
    <sheet name="Stručni raspored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<sst xmlns="http://schemas.openxmlformats.org/spreadsheetml/2006/main" count="491" uniqueCount="168">
  <si>
    <t>Anglistika</t>
  </si>
  <si>
    <t>Arheologija</t>
  </si>
  <si>
    <t>Etnologija</t>
  </si>
  <si>
    <t>Filozofija</t>
  </si>
  <si>
    <t>Fonetika</t>
  </si>
  <si>
    <t>Germanistika</t>
  </si>
  <si>
    <t>Informacijske znanosti</t>
  </si>
  <si>
    <t>Klasična filologija</t>
  </si>
  <si>
    <t>Komparativna književnost</t>
  </si>
  <si>
    <t>Lingvistika i orijentalni studiji</t>
  </si>
  <si>
    <t>Pedagogija</t>
  </si>
  <si>
    <t>Psihologija</t>
  </si>
  <si>
    <t>Povijest</t>
  </si>
  <si>
    <t>Povijest umjetnosti</t>
  </si>
  <si>
    <t>Romanistika</t>
  </si>
  <si>
    <t>Skandinavistika</t>
  </si>
  <si>
    <t>Slavenska filologija</t>
  </si>
  <si>
    <t>Sociologija</t>
  </si>
  <si>
    <t>Talijanistika</t>
  </si>
  <si>
    <t>Turkologija</t>
  </si>
  <si>
    <t>Hungarologija</t>
  </si>
  <si>
    <t>Središnja knjižnica</t>
  </si>
  <si>
    <t>Pr</t>
  </si>
  <si>
    <t>Časopisi</t>
  </si>
  <si>
    <t>Knjige</t>
  </si>
  <si>
    <t>Svezaka</t>
  </si>
  <si>
    <t>Sveščići</t>
  </si>
  <si>
    <t>Kat</t>
  </si>
  <si>
    <t>Podrum</t>
  </si>
  <si>
    <t>1 kat</t>
  </si>
  <si>
    <t>2 kat</t>
  </si>
  <si>
    <t>3 kat</t>
  </si>
  <si>
    <t>4 kat</t>
  </si>
  <si>
    <t>5 kat</t>
  </si>
  <si>
    <t>Police</t>
  </si>
  <si>
    <t>Prizemlje</t>
  </si>
  <si>
    <t>Dužni metri</t>
  </si>
  <si>
    <t>Visina m</t>
  </si>
  <si>
    <t>Obostrana polica</t>
  </si>
  <si>
    <t>Ormar obostrani</t>
  </si>
  <si>
    <t>Broj</t>
  </si>
  <si>
    <t>Dužina m</t>
  </si>
  <si>
    <t>Varijanta 1</t>
  </si>
  <si>
    <t>Varijanta 2</t>
  </si>
  <si>
    <t>polica</t>
  </si>
  <si>
    <t xml:space="preserve">polica </t>
  </si>
  <si>
    <t>Kapacitet</t>
  </si>
  <si>
    <t>18-20.000</t>
  </si>
  <si>
    <t>A</t>
  </si>
  <si>
    <t>B</t>
  </si>
  <si>
    <t>32-38.000</t>
  </si>
  <si>
    <t>C</t>
  </si>
  <si>
    <t>19-22.000</t>
  </si>
  <si>
    <t>Dužni metri ormara</t>
  </si>
  <si>
    <t>UDK</t>
  </si>
  <si>
    <t xml:space="preserve">Naziv </t>
  </si>
  <si>
    <t>Broj svezaka</t>
  </si>
  <si>
    <t xml:space="preserve">39/397 </t>
  </si>
  <si>
    <t>OPĆA LINGVISTIKA</t>
  </si>
  <si>
    <t>Neslavenski jezici</t>
  </si>
  <si>
    <r>
      <t xml:space="preserve">Opće enciklopedije, specijalne enciklopedije, leksikoni, biografski leksikoni, bibliografije (opće i specijalne), </t>
    </r>
    <r>
      <rPr>
        <b/>
        <sz val="12"/>
        <color indexed="10"/>
        <rFont val="Times New Roman"/>
        <family val="1"/>
      </rPr>
      <t>rječnici</t>
    </r>
  </si>
  <si>
    <t>Estetika</t>
  </si>
  <si>
    <t>Etika</t>
  </si>
  <si>
    <t>Religija</t>
  </si>
  <si>
    <t>Društvene znanosti</t>
  </si>
  <si>
    <t>Usmena književnost</t>
  </si>
  <si>
    <t>Umjetnost</t>
  </si>
  <si>
    <t>Slavenski jezici</t>
  </si>
  <si>
    <t>82.0</t>
  </si>
  <si>
    <t>Teorija književnosti</t>
  </si>
  <si>
    <t>82.16</t>
  </si>
  <si>
    <t>Slavenske književnosti</t>
  </si>
  <si>
    <t>821</t>
  </si>
  <si>
    <t>Svjetska književnost</t>
  </si>
  <si>
    <t>94</t>
  </si>
  <si>
    <t xml:space="preserve">811.161.1 </t>
  </si>
  <si>
    <t>Ruski jezik – gramatike, pravopisi, povijest jezika, dijalektologija</t>
  </si>
  <si>
    <t xml:space="preserve">821.161.1 </t>
  </si>
  <si>
    <t>Ruska književnost – beletristika
Ruska književnost – povijesti književnosti
Ruska književnost – književne studije</t>
  </si>
  <si>
    <t xml:space="preserve">811.161.2 </t>
  </si>
  <si>
    <t xml:space="preserve">821.161.2 </t>
  </si>
  <si>
    <t>Ukrajinski jezik</t>
  </si>
  <si>
    <t xml:space="preserve">Ukrajinska književnost </t>
  </si>
  <si>
    <t xml:space="preserve">811.161.3 </t>
  </si>
  <si>
    <t>Bjeloruski jezik</t>
  </si>
  <si>
    <t xml:space="preserve">821.161.3 </t>
  </si>
  <si>
    <t>Bjeloruska književnost</t>
  </si>
  <si>
    <t xml:space="preserve">811.162.1 </t>
  </si>
  <si>
    <t>Poljski jezik</t>
  </si>
  <si>
    <t xml:space="preserve">821.162.1 </t>
  </si>
  <si>
    <t>Poljska književnost</t>
  </si>
  <si>
    <t xml:space="preserve">811.162.3 </t>
  </si>
  <si>
    <t>Češki jezik</t>
  </si>
  <si>
    <t>Češka književnost</t>
  </si>
  <si>
    <t xml:space="preserve">821.162.3 </t>
  </si>
  <si>
    <t xml:space="preserve">811.162.4 </t>
  </si>
  <si>
    <t xml:space="preserve">821.162.4 </t>
  </si>
  <si>
    <t>811.162.5</t>
  </si>
  <si>
    <t xml:space="preserve">811.163.1 </t>
  </si>
  <si>
    <t xml:space="preserve">811.163.2 </t>
  </si>
  <si>
    <t>821.163.2</t>
  </si>
  <si>
    <t xml:space="preserve">811.163.3 </t>
  </si>
  <si>
    <t xml:space="preserve">821.163.3 </t>
  </si>
  <si>
    <t>811.163.41</t>
  </si>
  <si>
    <t>821.163.41</t>
  </si>
  <si>
    <t>811.163.42</t>
  </si>
  <si>
    <t>821.163.42</t>
  </si>
  <si>
    <t xml:space="preserve">811.163.4(497.6) </t>
  </si>
  <si>
    <t>821.163.4(497.6)</t>
  </si>
  <si>
    <t>811.163.4(497.16)</t>
  </si>
  <si>
    <t>821.163.4(497.16)</t>
  </si>
  <si>
    <t xml:space="preserve">811.163.6 </t>
  </si>
  <si>
    <t>821.163.6</t>
  </si>
  <si>
    <t xml:space="preserve">811.112.2 </t>
  </si>
  <si>
    <t>821.112.2</t>
  </si>
  <si>
    <t>811.131.1</t>
  </si>
  <si>
    <t>821.131.1</t>
  </si>
  <si>
    <t xml:space="preserve">811.133.1 </t>
  </si>
  <si>
    <t xml:space="preserve">821.133.1 </t>
  </si>
  <si>
    <t>Slovački jezik</t>
  </si>
  <si>
    <t>Slovačka književnost</t>
  </si>
  <si>
    <t>Lužičkosrpski jezik</t>
  </si>
  <si>
    <t>Staroslavenski jezik</t>
  </si>
  <si>
    <t>Bugarski jezik</t>
  </si>
  <si>
    <t>Bugarska književnost</t>
  </si>
  <si>
    <t>Makedonski jezik</t>
  </si>
  <si>
    <t>Makedonska književnost</t>
  </si>
  <si>
    <t>Srpski jezik</t>
  </si>
  <si>
    <t>Srpska književnost</t>
  </si>
  <si>
    <t>Hrvatski jezik</t>
  </si>
  <si>
    <t>Hrvatska književnost</t>
  </si>
  <si>
    <t>Bosanskohercegovački jezik</t>
  </si>
  <si>
    <t>Bosanskohercegovačka književnost</t>
  </si>
  <si>
    <t>Crnogorski jezik</t>
  </si>
  <si>
    <t>Crnogorska književnost</t>
  </si>
  <si>
    <t>Slovenski jezik</t>
  </si>
  <si>
    <t>Slovenska književnost</t>
  </si>
  <si>
    <t>Baltički jezici ?????</t>
  </si>
  <si>
    <t>Engleska književnost</t>
  </si>
  <si>
    <t>Njemački jezik u blok C</t>
  </si>
  <si>
    <t>Njemačka književnost - kao svjetska književnost , u blok C</t>
  </si>
  <si>
    <t>Grčki jezik u blok C</t>
  </si>
  <si>
    <t>Grčka književnost - kao svjetska književnost , u blok C</t>
  </si>
  <si>
    <t>Latinski jezik, u blok C</t>
  </si>
  <si>
    <t>Latinska književnost - kao svjetska književnost , u blok C</t>
  </si>
  <si>
    <t>Talijanski jezik , u blok C</t>
  </si>
  <si>
    <t>Talijanska književnost - kao svjetska književnost , u blok C</t>
  </si>
  <si>
    <t>Francuski jezik , u blok C</t>
  </si>
  <si>
    <t>Francuska književnost - kao svjetska književnost , u blok C</t>
  </si>
  <si>
    <t>159.9</t>
  </si>
  <si>
    <t>Engleski jezik</t>
  </si>
  <si>
    <t xml:space="preserve"> </t>
  </si>
  <si>
    <r>
      <t xml:space="preserve">Opće enciklopedije, specijalne enciklopedije, leksikoni, biografski leksikoni, bibliografije (opće i specijalne), </t>
    </r>
    <r>
      <rPr>
        <b/>
        <sz val="10"/>
        <color indexed="10"/>
        <rFont val="Comic Sans MS"/>
        <family val="4"/>
      </rPr>
      <t>rječnici</t>
    </r>
  </si>
  <si>
    <t>Baltički jezici</t>
  </si>
  <si>
    <t>Opća lingvistika</t>
  </si>
  <si>
    <t>m</t>
  </si>
  <si>
    <t>broj polica</t>
  </si>
  <si>
    <t>R</t>
  </si>
  <si>
    <t>TK</t>
  </si>
  <si>
    <t>NSLJiK</t>
  </si>
  <si>
    <t>SKJiK</t>
  </si>
  <si>
    <t>Broj naslova</t>
  </si>
  <si>
    <t>preseliti u B</t>
  </si>
  <si>
    <t>Njemačka književnost</t>
  </si>
  <si>
    <t>Latinska književnost</t>
  </si>
  <si>
    <t>Grčka književnost</t>
  </si>
  <si>
    <t>Talijanska književnost</t>
  </si>
  <si>
    <t>Francuska književnost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</si>
</sst>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1">
    <font>
      <sz val="10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0"/>
      <name val="Comic Sans MS"/>
      <family val="4"/>
    </font>
    <font>
      <b/>
      <sz val="10"/>
      <color indexed="10"/>
      <name val="Comic Sans MS"/>
      <family val="4"/>
    </font>
    <font>
      <b/>
      <sz val="10"/>
      <name val="Comic Sans MS"/>
      <family val="4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gray125">
        <bgColor indexed="13"/>
      </patternFill>
    </fill>
    <fill>
      <patternFill patternType="solid">
        <fgColor indexed="65"/>
        <bgColor indexed="64"/>
      </patternFill>
    </fill>
    <fill>
      <patternFill patternType="lightVertical"/>
    </fill>
    <fill>
      <patternFill patternType="lightVertical">
        <bgColor indexed="13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2" borderId="1" xfId="0" applyNumberFormat="1" applyFont="1" applyFill="1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3" fontId="0" fillId="0" borderId="0" xfId="0" applyNumberFormat="1" applyAlignment="1">
      <alignment/>
    </xf>
    <xf numFmtId="3" fontId="0" fillId="3" borderId="0" xfId="0" applyNumberFormat="1" applyFill="1" applyAlignment="1">
      <alignment/>
    </xf>
    <xf numFmtId="3" fontId="0" fillId="4" borderId="0" xfId="0" applyNumberFormat="1" applyFill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49" fontId="0" fillId="0" borderId="1" xfId="0" applyNumberFormat="1" applyBorder="1" applyAlignment="1">
      <alignment horizontal="right" indent="1"/>
    </xf>
    <xf numFmtId="49" fontId="5" fillId="0" borderId="1" xfId="0" applyNumberFormat="1" applyFont="1" applyBorder="1" applyAlignment="1">
      <alignment horizontal="right" indent="1"/>
    </xf>
    <xf numFmtId="0" fontId="5" fillId="0" borderId="1" xfId="0" applyFont="1" applyBorder="1" applyAlignment="1">
      <alignment horizontal="right" indent="1"/>
    </xf>
    <xf numFmtId="0" fontId="5" fillId="0" borderId="1" xfId="0" applyFont="1" applyBorder="1" applyAlignment="1">
      <alignment horizontal="right" vertical="top" wrapText="1" indent="1"/>
    </xf>
    <xf numFmtId="0" fontId="0" fillId="0" borderId="1" xfId="0" applyBorder="1" applyAlignment="1">
      <alignment horizontal="center"/>
    </xf>
    <xf numFmtId="49" fontId="8" fillId="0" borderId="1" xfId="0" applyNumberFormat="1" applyFont="1" applyBorder="1" applyAlignment="1">
      <alignment horizontal="right" inden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/>
    </xf>
    <xf numFmtId="0" fontId="8" fillId="0" borderId="1" xfId="0" applyFont="1" applyBorder="1" applyAlignment="1">
      <alignment horizontal="right" vertical="top" wrapText="1" indent="1"/>
    </xf>
    <xf numFmtId="0" fontId="8" fillId="0" borderId="1" xfId="0" applyFont="1" applyBorder="1" applyAlignment="1">
      <alignment horizontal="right" indent="1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/>
    </xf>
    <xf numFmtId="0" fontId="8" fillId="0" borderId="1" xfId="0" applyFont="1" applyBorder="1" applyAlignment="1">
      <alignment horizontal="right" vertical="center" wrapText="1" indent="1"/>
    </xf>
    <xf numFmtId="1" fontId="8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0" fillId="5" borderId="1" xfId="0" applyFill="1" applyBorder="1" applyAlignment="1">
      <alignment/>
    </xf>
    <xf numFmtId="0" fontId="0" fillId="1" borderId="1" xfId="0" applyFill="1" applyBorder="1" applyAlignment="1">
      <alignment/>
    </xf>
    <xf numFmtId="0" fontId="0" fillId="6" borderId="1" xfId="0" applyFill="1" applyBorder="1" applyAlignment="1">
      <alignment/>
    </xf>
    <xf numFmtId="1" fontId="0" fillId="0" borderId="1" xfId="0" applyNumberFormat="1" applyBorder="1" applyAlignment="1">
      <alignment/>
    </xf>
    <xf numFmtId="1" fontId="3" fillId="0" borderId="1" xfId="0" applyNumberFormat="1" applyFont="1" applyBorder="1" applyAlignment="1">
      <alignment/>
    </xf>
    <xf numFmtId="0" fontId="0" fillId="0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1" xfId="0" applyFill="1" applyBorder="1" applyAlignment="1">
      <alignment/>
    </xf>
    <xf numFmtId="2" fontId="8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/>
    </xf>
    <xf numFmtId="49" fontId="8" fillId="0" borderId="1" xfId="0" applyNumberFormat="1" applyFont="1" applyFill="1" applyBorder="1" applyAlignment="1">
      <alignment horizontal="right" indent="1"/>
    </xf>
    <xf numFmtId="3" fontId="8" fillId="0" borderId="1" xfId="0" applyNumberFormat="1" applyFont="1" applyFill="1" applyBorder="1" applyAlignment="1">
      <alignment/>
    </xf>
    <xf numFmtId="49" fontId="8" fillId="9" borderId="1" xfId="0" applyNumberFormat="1" applyFont="1" applyFill="1" applyBorder="1" applyAlignment="1">
      <alignment horizontal="right" indent="1"/>
    </xf>
    <xf numFmtId="0" fontId="8" fillId="9" borderId="1" xfId="0" applyFont="1" applyFill="1" applyBorder="1" applyAlignment="1">
      <alignment/>
    </xf>
    <xf numFmtId="3" fontId="8" fillId="9" borderId="1" xfId="0" applyNumberFormat="1" applyFont="1" applyFill="1" applyBorder="1" applyAlignment="1">
      <alignment/>
    </xf>
    <xf numFmtId="0" fontId="8" fillId="9" borderId="1" xfId="0" applyFont="1" applyFill="1" applyBorder="1" applyAlignment="1">
      <alignment horizontal="center"/>
    </xf>
    <xf numFmtId="2" fontId="8" fillId="9" borderId="1" xfId="0" applyNumberFormat="1" applyFont="1" applyFill="1" applyBorder="1" applyAlignment="1">
      <alignment horizontal="center"/>
    </xf>
    <xf numFmtId="0" fontId="8" fillId="9" borderId="1" xfId="0" applyFont="1" applyFill="1" applyBorder="1" applyAlignment="1">
      <alignment horizontal="right" vertical="top" wrapText="1" indent="1"/>
    </xf>
    <xf numFmtId="0" fontId="8" fillId="9" borderId="1" xfId="0" applyFont="1" applyFill="1" applyBorder="1" applyAlignment="1">
      <alignment horizontal="right" vertical="center" wrapText="1" indent="1"/>
    </xf>
    <xf numFmtId="0" fontId="8" fillId="9" borderId="1" xfId="0" applyFont="1" applyFill="1" applyBorder="1" applyAlignment="1">
      <alignment vertical="center"/>
    </xf>
    <xf numFmtId="3" fontId="8" fillId="9" borderId="1" xfId="0" applyNumberFormat="1" applyFont="1" applyFill="1" applyBorder="1" applyAlignment="1">
      <alignment vertical="center"/>
    </xf>
    <xf numFmtId="0" fontId="8" fillId="9" borderId="1" xfId="0" applyFont="1" applyFill="1" applyBorder="1" applyAlignment="1">
      <alignment horizontal="center" vertical="center"/>
    </xf>
    <xf numFmtId="49" fontId="8" fillId="10" borderId="1" xfId="0" applyNumberFormat="1" applyFont="1" applyFill="1" applyBorder="1" applyAlignment="1">
      <alignment horizontal="right" indent="1"/>
    </xf>
    <xf numFmtId="0" fontId="8" fillId="10" borderId="1" xfId="0" applyFont="1" applyFill="1" applyBorder="1" applyAlignment="1">
      <alignment/>
    </xf>
    <xf numFmtId="3" fontId="8" fillId="10" borderId="1" xfId="0" applyNumberFormat="1" applyFont="1" applyFill="1" applyBorder="1" applyAlignment="1">
      <alignment/>
    </xf>
    <xf numFmtId="0" fontId="8" fillId="10" borderId="1" xfId="0" applyFont="1" applyFill="1" applyBorder="1" applyAlignment="1">
      <alignment horizontal="center"/>
    </xf>
    <xf numFmtId="1" fontId="8" fillId="10" borderId="1" xfId="0" applyNumberFormat="1" applyFont="1" applyFill="1" applyBorder="1" applyAlignment="1">
      <alignment/>
    </xf>
    <xf numFmtId="2" fontId="8" fillId="10" borderId="1" xfId="0" applyNumberFormat="1" applyFont="1" applyFill="1" applyBorder="1" applyAlignment="1">
      <alignment horizontal="center"/>
    </xf>
    <xf numFmtId="0" fontId="10" fillId="10" borderId="1" xfId="0" applyFont="1" applyFill="1" applyBorder="1" applyAlignment="1">
      <alignment horizontal="center"/>
    </xf>
    <xf numFmtId="0" fontId="10" fillId="9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2"/>
  <sheetViews>
    <sheetView workbookViewId="0" topLeftCell="A1">
      <selection activeCell="M61" sqref="M61"/>
    </sheetView>
  </sheetViews>
  <sheetFormatPr defaultColWidth="9.140625" defaultRowHeight="12.75"/>
  <cols>
    <col min="1" max="1" width="10.7109375" style="11" customWidth="1"/>
    <col min="2" max="16384" width="9.140625" style="11" customWidth="1"/>
  </cols>
  <sheetData>
    <row r="2" ht="23.25">
      <c r="A2" s="39" t="s">
        <v>48</v>
      </c>
    </row>
    <row r="3" spans="2:7" ht="12.75">
      <c r="B3" s="11" t="s">
        <v>157</v>
      </c>
      <c r="C3" s="40">
        <v>159</v>
      </c>
      <c r="D3" s="40">
        <v>159</v>
      </c>
      <c r="E3" s="40">
        <v>159</v>
      </c>
      <c r="F3" s="41">
        <v>209</v>
      </c>
      <c r="G3" s="41">
        <v>209</v>
      </c>
    </row>
    <row r="4" spans="3:7" ht="12.75">
      <c r="C4" s="42"/>
      <c r="D4" s="42"/>
      <c r="E4" s="42"/>
      <c r="F4" s="42"/>
      <c r="G4" s="42"/>
    </row>
    <row r="5" spans="2:7" ht="12.75">
      <c r="B5" s="11" t="s">
        <v>157</v>
      </c>
      <c r="C5" s="40">
        <v>159</v>
      </c>
      <c r="D5" s="41">
        <v>209</v>
      </c>
      <c r="E5" s="41">
        <v>209</v>
      </c>
      <c r="F5" s="41">
        <v>209</v>
      </c>
      <c r="G5" s="41">
        <v>209</v>
      </c>
    </row>
    <row r="6" spans="3:13" ht="12.75">
      <c r="C6" s="42"/>
      <c r="D6" s="42"/>
      <c r="E6" s="42"/>
      <c r="F6" s="42"/>
      <c r="G6" s="42"/>
      <c r="J6" s="11" t="s">
        <v>39</v>
      </c>
      <c r="L6" s="11" t="s">
        <v>40</v>
      </c>
      <c r="M6" s="11" t="s">
        <v>41</v>
      </c>
    </row>
    <row r="7" spans="2:11" ht="12.75">
      <c r="B7" s="11" t="s">
        <v>157</v>
      </c>
      <c r="C7" s="40">
        <v>159</v>
      </c>
      <c r="D7" s="41">
        <v>209</v>
      </c>
      <c r="E7" s="41">
        <v>209</v>
      </c>
      <c r="F7" s="41">
        <v>209</v>
      </c>
      <c r="G7" s="41">
        <v>209</v>
      </c>
      <c r="J7" s="11" t="s">
        <v>37</v>
      </c>
      <c r="K7" s="11">
        <v>2.163</v>
      </c>
    </row>
    <row r="8" spans="3:13" ht="12.75">
      <c r="C8" s="42"/>
      <c r="D8" s="42"/>
      <c r="E8" s="42"/>
      <c r="F8" s="42"/>
      <c r="G8" s="42"/>
      <c r="J8" s="11" t="s">
        <v>38</v>
      </c>
      <c r="K8" s="11">
        <v>1.59</v>
      </c>
      <c r="L8" s="11">
        <v>17</v>
      </c>
      <c r="M8" s="43">
        <f>SUM(K8*L8)</f>
        <v>27.03</v>
      </c>
    </row>
    <row r="9" spans="2:13" ht="12.75">
      <c r="B9" s="11" t="s">
        <v>157</v>
      </c>
      <c r="C9" s="40">
        <v>159</v>
      </c>
      <c r="D9" s="41">
        <v>209</v>
      </c>
      <c r="E9" s="41">
        <v>209</v>
      </c>
      <c r="F9" s="41">
        <v>209</v>
      </c>
      <c r="G9" s="41">
        <v>209</v>
      </c>
      <c r="J9" s="11" t="s">
        <v>38</v>
      </c>
      <c r="K9" s="11">
        <v>2.09</v>
      </c>
      <c r="L9" s="11">
        <v>38</v>
      </c>
      <c r="M9" s="43">
        <f>SUM(K9*L9)</f>
        <v>79.41999999999999</v>
      </c>
    </row>
    <row r="10" spans="3:13" ht="12.75">
      <c r="C10" s="42"/>
      <c r="D10" s="42"/>
      <c r="E10" s="42"/>
      <c r="F10" s="42"/>
      <c r="G10" s="42"/>
      <c r="M10" s="44">
        <f>SUM(M8:M9)</f>
        <v>106.44999999999999</v>
      </c>
    </row>
    <row r="11" spans="2:13" ht="12.75">
      <c r="B11" s="11" t="s">
        <v>157</v>
      </c>
      <c r="C11" s="40">
        <v>159</v>
      </c>
      <c r="D11" s="41">
        <v>209</v>
      </c>
      <c r="E11" s="41">
        <v>209</v>
      </c>
      <c r="F11" s="41">
        <v>209</v>
      </c>
      <c r="G11" s="41">
        <v>209</v>
      </c>
      <c r="M11" s="43"/>
    </row>
    <row r="12" spans="3:13" ht="12.75">
      <c r="C12" s="42"/>
      <c r="D12" s="42"/>
      <c r="E12" s="42"/>
      <c r="F12" s="42"/>
      <c r="G12" s="42"/>
      <c r="J12" s="45" t="s">
        <v>42</v>
      </c>
      <c r="K12" s="11" t="s">
        <v>44</v>
      </c>
      <c r="L12" s="11">
        <v>6</v>
      </c>
      <c r="M12" s="43">
        <f>SUM(L12*M10)</f>
        <v>638.6999999999999</v>
      </c>
    </row>
    <row r="13" spans="2:13" ht="12.75">
      <c r="B13" s="11" t="s">
        <v>157</v>
      </c>
      <c r="C13" s="40">
        <v>159</v>
      </c>
      <c r="D13" s="40">
        <v>159</v>
      </c>
      <c r="E13" s="40">
        <v>159</v>
      </c>
      <c r="F13" s="41">
        <v>209</v>
      </c>
      <c r="G13" s="41">
        <v>209</v>
      </c>
      <c r="J13" s="45" t="s">
        <v>43</v>
      </c>
      <c r="K13" s="11" t="s">
        <v>45</v>
      </c>
      <c r="L13" s="45">
        <v>7</v>
      </c>
      <c r="M13" s="43">
        <f>SUM(M10*L13)</f>
        <v>745.1499999999999</v>
      </c>
    </row>
    <row r="14" spans="3:13" ht="12.75">
      <c r="C14" s="42"/>
      <c r="D14" s="42"/>
      <c r="E14" s="42"/>
      <c r="F14" s="42"/>
      <c r="G14" s="42"/>
      <c r="M14" s="43"/>
    </row>
    <row r="15" spans="2:11" ht="12.75">
      <c r="B15" s="11" t="s">
        <v>157</v>
      </c>
      <c r="C15" s="40">
        <v>159</v>
      </c>
      <c r="D15" s="41">
        <v>209</v>
      </c>
      <c r="E15" s="41">
        <v>209</v>
      </c>
      <c r="F15" s="41">
        <v>209</v>
      </c>
      <c r="G15" s="41">
        <v>209</v>
      </c>
      <c r="J15" s="11" t="s">
        <v>46</v>
      </c>
      <c r="K15" s="11" t="s">
        <v>47</v>
      </c>
    </row>
    <row r="16" spans="3:7" ht="12.75">
      <c r="C16" s="42"/>
      <c r="D16" s="42"/>
      <c r="E16" s="42"/>
      <c r="F16" s="42"/>
      <c r="G16" s="42"/>
    </row>
    <row r="17" spans="2:7" ht="12.75">
      <c r="B17" s="11" t="s">
        <v>157</v>
      </c>
      <c r="C17" s="40">
        <v>159</v>
      </c>
      <c r="D17" s="41">
        <v>209</v>
      </c>
      <c r="E17" s="41">
        <v>209</v>
      </c>
      <c r="F17" s="41">
        <v>209</v>
      </c>
      <c r="G17" s="41">
        <v>209</v>
      </c>
    </row>
    <row r="19" spans="2:7" ht="12.75">
      <c r="B19" s="11" t="s">
        <v>157</v>
      </c>
      <c r="C19" s="40">
        <v>159</v>
      </c>
      <c r="D19" s="41">
        <v>209</v>
      </c>
      <c r="E19" s="41">
        <v>209</v>
      </c>
      <c r="F19" s="41">
        <v>209</v>
      </c>
      <c r="G19" s="41">
        <v>209</v>
      </c>
    </row>
    <row r="21" spans="2:7" ht="12.75">
      <c r="B21" s="11" t="s">
        <v>157</v>
      </c>
      <c r="C21" s="46">
        <v>159</v>
      </c>
      <c r="D21" s="11">
        <v>209</v>
      </c>
      <c r="E21" s="11">
        <v>209</v>
      </c>
      <c r="F21" s="11">
        <v>209</v>
      </c>
      <c r="G21" s="11">
        <v>209</v>
      </c>
    </row>
    <row r="23" spans="2:11" ht="12.75">
      <c r="B23" s="11" t="s">
        <v>157</v>
      </c>
      <c r="C23" s="46">
        <v>159</v>
      </c>
      <c r="D23" s="46">
        <v>159</v>
      </c>
      <c r="E23" s="46">
        <v>159</v>
      </c>
      <c r="F23" s="11">
        <v>209</v>
      </c>
      <c r="G23" s="11">
        <v>209</v>
      </c>
      <c r="K23" s="11">
        <v>159</v>
      </c>
    </row>
    <row r="24" ht="12.75">
      <c r="K24" s="11">
        <v>7</v>
      </c>
    </row>
    <row r="25" ht="12.75">
      <c r="K25" s="11">
        <f>SUM(K23*K24)/100</f>
        <v>11.13</v>
      </c>
    </row>
    <row r="26" spans="1:4" ht="12.75">
      <c r="A26" s="45"/>
      <c r="C26" s="45"/>
      <c r="D26" s="43"/>
    </row>
    <row r="27" ht="12.75">
      <c r="D27" s="43"/>
    </row>
    <row r="29" ht="23.25">
      <c r="A29" s="39" t="s">
        <v>51</v>
      </c>
    </row>
    <row r="33" spans="2:9" ht="12.75">
      <c r="B33" s="11" t="s">
        <v>159</v>
      </c>
      <c r="C33" s="46">
        <v>159</v>
      </c>
      <c r="D33" s="46">
        <v>159</v>
      </c>
      <c r="E33" s="46">
        <v>159</v>
      </c>
      <c r="F33" s="46">
        <v>159</v>
      </c>
      <c r="G33" s="46">
        <v>159</v>
      </c>
      <c r="H33" s="11">
        <v>209</v>
      </c>
      <c r="I33" s="11">
        <v>209</v>
      </c>
    </row>
    <row r="35" spans="2:14" ht="12.75">
      <c r="B35" s="11" t="s">
        <v>159</v>
      </c>
      <c r="C35" s="46">
        <v>159</v>
      </c>
      <c r="D35" s="46">
        <v>159</v>
      </c>
      <c r="E35" s="46">
        <v>159</v>
      </c>
      <c r="F35" s="11">
        <v>209</v>
      </c>
      <c r="G35" s="11">
        <v>209</v>
      </c>
      <c r="H35" s="11">
        <v>209</v>
      </c>
      <c r="I35" s="11">
        <v>209</v>
      </c>
      <c r="K35" s="11" t="s">
        <v>39</v>
      </c>
      <c r="M35" s="11" t="s">
        <v>40</v>
      </c>
      <c r="N35" s="11" t="s">
        <v>41</v>
      </c>
    </row>
    <row r="36" spans="11:12" ht="12.75">
      <c r="K36" s="11" t="s">
        <v>37</v>
      </c>
      <c r="L36" s="11">
        <v>2.163</v>
      </c>
    </row>
    <row r="37" spans="2:14" ht="12.75">
      <c r="B37" s="11" t="s">
        <v>159</v>
      </c>
      <c r="C37" s="46">
        <v>159</v>
      </c>
      <c r="D37" s="46">
        <v>159</v>
      </c>
      <c r="E37" s="46">
        <v>159</v>
      </c>
      <c r="F37" s="11">
        <v>209</v>
      </c>
      <c r="G37" s="11">
        <v>209</v>
      </c>
      <c r="H37" s="11">
        <v>209</v>
      </c>
      <c r="I37" s="11">
        <v>209</v>
      </c>
      <c r="K37" s="11" t="s">
        <v>38</v>
      </c>
      <c r="L37" s="11">
        <v>1.59</v>
      </c>
      <c r="M37" s="11">
        <v>45</v>
      </c>
      <c r="N37" s="43">
        <f>SUM(L37*M37)</f>
        <v>71.55</v>
      </c>
    </row>
    <row r="38" spans="11:14" ht="12.75">
      <c r="K38" s="11" t="s">
        <v>38</v>
      </c>
      <c r="L38" s="11">
        <v>2.09</v>
      </c>
      <c r="M38" s="11">
        <v>53</v>
      </c>
      <c r="N38" s="43">
        <f>SUM(L38*M38)</f>
        <v>110.77</v>
      </c>
    </row>
    <row r="39" spans="2:14" ht="12.75">
      <c r="B39" s="11" t="s">
        <v>159</v>
      </c>
      <c r="C39" s="46">
        <v>159</v>
      </c>
      <c r="D39" s="46">
        <v>159</v>
      </c>
      <c r="E39" s="46">
        <v>159</v>
      </c>
      <c r="F39" s="11">
        <v>209</v>
      </c>
      <c r="G39" s="11">
        <v>209</v>
      </c>
      <c r="H39" s="11">
        <v>209</v>
      </c>
      <c r="I39" s="11">
        <v>209</v>
      </c>
      <c r="N39" s="44">
        <f>SUM(N37:N38)</f>
        <v>182.32</v>
      </c>
    </row>
    <row r="40" ht="12.75">
      <c r="N40" s="43"/>
    </row>
    <row r="41" spans="2:14" ht="12.75">
      <c r="B41" s="11" t="s">
        <v>159</v>
      </c>
      <c r="D41" s="46">
        <v>159</v>
      </c>
      <c r="E41" s="46">
        <v>159</v>
      </c>
      <c r="F41" s="11">
        <v>209</v>
      </c>
      <c r="G41" s="11">
        <v>209</v>
      </c>
      <c r="H41" s="11">
        <v>209</v>
      </c>
      <c r="I41" s="11">
        <v>209</v>
      </c>
      <c r="K41" s="45" t="s">
        <v>42</v>
      </c>
      <c r="L41" s="11" t="s">
        <v>44</v>
      </c>
      <c r="M41" s="11">
        <v>6</v>
      </c>
      <c r="N41" s="43">
        <f>SUM(M41*N39)</f>
        <v>1093.92</v>
      </c>
    </row>
    <row r="42" spans="11:14" ht="12.75">
      <c r="K42" s="45" t="s">
        <v>43</v>
      </c>
      <c r="L42" s="11" t="s">
        <v>45</v>
      </c>
      <c r="M42" s="45">
        <v>7</v>
      </c>
      <c r="N42" s="43">
        <f>SUM(N39*M42)</f>
        <v>1276.24</v>
      </c>
    </row>
    <row r="43" spans="2:14" ht="12.75">
      <c r="B43" s="11" t="s">
        <v>159</v>
      </c>
      <c r="D43" s="46">
        <v>159</v>
      </c>
      <c r="E43" s="46">
        <v>159</v>
      </c>
      <c r="F43" s="46">
        <v>159</v>
      </c>
      <c r="G43" s="11">
        <v>209</v>
      </c>
      <c r="H43" s="11">
        <v>209</v>
      </c>
      <c r="I43" s="11">
        <v>209</v>
      </c>
      <c r="N43" s="43"/>
    </row>
    <row r="44" spans="11:12" ht="12.75">
      <c r="K44" s="11" t="s">
        <v>46</v>
      </c>
      <c r="L44" s="11" t="s">
        <v>50</v>
      </c>
    </row>
    <row r="45" spans="2:9" ht="12.75">
      <c r="B45" s="11" t="s">
        <v>159</v>
      </c>
      <c r="C45" s="46">
        <v>159</v>
      </c>
      <c r="D45" s="46">
        <v>159</v>
      </c>
      <c r="E45" s="46">
        <v>159</v>
      </c>
      <c r="F45" s="11">
        <v>209</v>
      </c>
      <c r="G45" s="11">
        <v>209</v>
      </c>
      <c r="H45" s="11">
        <v>209</v>
      </c>
      <c r="I45" s="11">
        <v>209</v>
      </c>
    </row>
    <row r="47" spans="2:9" ht="12.75">
      <c r="B47" s="11" t="s">
        <v>159</v>
      </c>
      <c r="C47" s="46">
        <v>159</v>
      </c>
      <c r="D47" s="46">
        <v>159</v>
      </c>
      <c r="E47" s="46">
        <v>159</v>
      </c>
      <c r="F47" s="11">
        <v>209</v>
      </c>
      <c r="G47" s="11">
        <v>209</v>
      </c>
      <c r="H47" s="11">
        <v>209</v>
      </c>
      <c r="I47" s="11">
        <v>209</v>
      </c>
    </row>
    <row r="49" spans="2:9" ht="12.75">
      <c r="B49" s="11" t="s">
        <v>158</v>
      </c>
      <c r="C49" s="46">
        <v>159</v>
      </c>
      <c r="D49" s="46">
        <v>159</v>
      </c>
      <c r="E49" s="46">
        <v>159</v>
      </c>
      <c r="F49" s="11">
        <v>209</v>
      </c>
      <c r="G49" s="11">
        <v>209</v>
      </c>
      <c r="H49" s="11">
        <v>209</v>
      </c>
      <c r="I49" s="11">
        <v>209</v>
      </c>
    </row>
    <row r="51" spans="2:9" ht="12.75">
      <c r="B51" s="11" t="s">
        <v>158</v>
      </c>
      <c r="D51" s="46">
        <v>159</v>
      </c>
      <c r="E51" s="46">
        <v>159</v>
      </c>
      <c r="F51" s="46">
        <v>159</v>
      </c>
      <c r="G51" s="11">
        <v>209</v>
      </c>
      <c r="H51" s="11">
        <v>209</v>
      </c>
      <c r="I51" s="11">
        <v>209</v>
      </c>
    </row>
    <row r="53" spans="2:9" ht="12.75">
      <c r="B53" s="11" t="s">
        <v>159</v>
      </c>
      <c r="D53" s="46">
        <v>159</v>
      </c>
      <c r="E53" s="46">
        <v>159</v>
      </c>
      <c r="F53" s="11">
        <v>209</v>
      </c>
      <c r="G53" s="11">
        <v>209</v>
      </c>
      <c r="H53" s="11">
        <v>209</v>
      </c>
      <c r="I53" s="11">
        <v>209</v>
      </c>
    </row>
    <row r="55" spans="2:9" ht="12.75">
      <c r="B55" s="11" t="s">
        <v>159</v>
      </c>
      <c r="C55" s="46">
        <v>159</v>
      </c>
      <c r="D55" s="46">
        <v>159</v>
      </c>
      <c r="E55" s="46">
        <v>159</v>
      </c>
      <c r="F55" s="11">
        <v>209</v>
      </c>
      <c r="G55" s="11">
        <v>209</v>
      </c>
      <c r="H55" s="11">
        <v>209</v>
      </c>
      <c r="I55" s="11">
        <v>209</v>
      </c>
    </row>
    <row r="57" spans="2:9" ht="12.75">
      <c r="B57" s="11" t="s">
        <v>159</v>
      </c>
      <c r="C57" s="46">
        <v>159</v>
      </c>
      <c r="D57" s="46">
        <v>159</v>
      </c>
      <c r="E57" s="46">
        <v>159</v>
      </c>
      <c r="F57" s="11">
        <v>209</v>
      </c>
      <c r="G57" s="11">
        <v>209</v>
      </c>
      <c r="H57" s="11">
        <v>209</v>
      </c>
      <c r="I57" s="11">
        <v>209</v>
      </c>
    </row>
    <row r="59" spans="2:8" ht="12.75">
      <c r="B59" s="11" t="s">
        <v>159</v>
      </c>
      <c r="C59" s="46">
        <v>159</v>
      </c>
      <c r="D59" s="46">
        <v>159</v>
      </c>
      <c r="E59" s="46">
        <v>159</v>
      </c>
      <c r="F59" s="11">
        <v>209</v>
      </c>
      <c r="G59" s="11">
        <v>209</v>
      </c>
      <c r="H59" s="11">
        <v>209</v>
      </c>
    </row>
    <row r="61" spans="2:7" ht="12.75">
      <c r="B61" s="11" t="s">
        <v>159</v>
      </c>
      <c r="C61" s="46">
        <v>159</v>
      </c>
      <c r="D61" s="46">
        <v>159</v>
      </c>
      <c r="E61" s="46">
        <v>159</v>
      </c>
      <c r="F61" s="11">
        <v>209</v>
      </c>
      <c r="G61" s="11">
        <v>209</v>
      </c>
    </row>
    <row r="64" ht="23.25">
      <c r="A64" s="39" t="s">
        <v>49</v>
      </c>
    </row>
    <row r="66" spans="1:11" ht="12.75">
      <c r="A66" s="20" t="s">
        <v>160</v>
      </c>
      <c r="B66" s="47">
        <v>209</v>
      </c>
      <c r="C66" s="47">
        <v>209</v>
      </c>
      <c r="D66" s="47">
        <v>209</v>
      </c>
      <c r="E66" s="47">
        <v>209</v>
      </c>
      <c r="F66" s="47">
        <v>209</v>
      </c>
      <c r="G66" s="42"/>
      <c r="H66" s="47">
        <v>209</v>
      </c>
      <c r="I66" s="48">
        <v>159</v>
      </c>
      <c r="J66" s="48">
        <v>159</v>
      </c>
      <c r="K66" s="48">
        <v>159</v>
      </c>
    </row>
    <row r="67" spans="2:11" ht="12.75">
      <c r="B67" s="42"/>
      <c r="C67" s="42"/>
      <c r="D67" s="42"/>
      <c r="E67" s="42"/>
      <c r="F67" s="42"/>
      <c r="G67" s="42"/>
      <c r="H67" s="42"/>
      <c r="I67" s="42"/>
      <c r="J67" s="42"/>
      <c r="K67" s="42"/>
    </row>
    <row r="68" spans="1:11" ht="12.75">
      <c r="A68" s="20" t="s">
        <v>160</v>
      </c>
      <c r="B68" s="47">
        <v>209</v>
      </c>
      <c r="C68" s="47">
        <v>209</v>
      </c>
      <c r="D68" s="47">
        <v>209</v>
      </c>
      <c r="E68" s="47">
        <v>209</v>
      </c>
      <c r="F68" s="47">
        <v>209</v>
      </c>
      <c r="G68" s="47">
        <v>209</v>
      </c>
      <c r="H68" s="47">
        <v>209</v>
      </c>
      <c r="I68" s="47">
        <v>209</v>
      </c>
      <c r="J68" s="42"/>
      <c r="K68" s="42"/>
    </row>
    <row r="69" spans="2:11" ht="12.75">
      <c r="B69" s="42"/>
      <c r="C69" s="42"/>
      <c r="D69" s="42"/>
      <c r="E69" s="42"/>
      <c r="F69" s="42"/>
      <c r="G69" s="42"/>
      <c r="H69" s="42"/>
      <c r="I69" s="42"/>
      <c r="J69" s="42"/>
      <c r="K69" s="42"/>
    </row>
    <row r="70" spans="1:11" ht="12.75">
      <c r="A70" s="20" t="s">
        <v>160</v>
      </c>
      <c r="B70" s="47">
        <v>209</v>
      </c>
      <c r="C70" s="47">
        <v>209</v>
      </c>
      <c r="D70" s="47">
        <v>209</v>
      </c>
      <c r="E70" s="47">
        <v>209</v>
      </c>
      <c r="F70" s="47">
        <v>209</v>
      </c>
      <c r="G70" s="47">
        <v>209</v>
      </c>
      <c r="H70" s="47">
        <v>209</v>
      </c>
      <c r="I70" s="48">
        <v>159</v>
      </c>
      <c r="J70" s="42"/>
      <c r="K70" s="42"/>
    </row>
    <row r="72" spans="1:8" ht="12.75">
      <c r="A72" s="20" t="s">
        <v>160</v>
      </c>
      <c r="B72" s="11">
        <v>209</v>
      </c>
      <c r="C72" s="11">
        <v>209</v>
      </c>
      <c r="D72" s="11">
        <v>209</v>
      </c>
      <c r="E72" s="11">
        <v>209</v>
      </c>
      <c r="F72" s="11">
        <v>209</v>
      </c>
      <c r="G72" s="11">
        <v>209</v>
      </c>
      <c r="H72" s="11">
        <v>209</v>
      </c>
    </row>
    <row r="73" ht="12.75">
      <c r="A73" s="20"/>
    </row>
    <row r="74" spans="1:6" ht="12.75">
      <c r="A74" s="20" t="s">
        <v>160</v>
      </c>
      <c r="B74" s="11">
        <v>209</v>
      </c>
      <c r="C74" s="11">
        <v>209</v>
      </c>
      <c r="D74" s="11">
        <v>209</v>
      </c>
      <c r="E74" s="11">
        <v>209</v>
      </c>
      <c r="F74" s="11">
        <v>209</v>
      </c>
    </row>
    <row r="75" ht="12.75">
      <c r="A75" s="20"/>
    </row>
    <row r="76" spans="1:6" ht="12.75">
      <c r="A76" s="20" t="s">
        <v>160</v>
      </c>
      <c r="B76" s="11">
        <v>209</v>
      </c>
      <c r="C76" s="11">
        <v>209</v>
      </c>
      <c r="D76" s="11">
        <v>209</v>
      </c>
      <c r="E76" s="11">
        <v>209</v>
      </c>
      <c r="F76" s="11">
        <v>209</v>
      </c>
    </row>
    <row r="77" ht="12.75">
      <c r="A77" s="20"/>
    </row>
    <row r="78" spans="1:5" ht="12.75">
      <c r="A78" s="20" t="s">
        <v>160</v>
      </c>
      <c r="B78" s="11">
        <v>209</v>
      </c>
      <c r="C78" s="11">
        <v>209</v>
      </c>
      <c r="D78" s="11">
        <v>209</v>
      </c>
      <c r="E78" s="11">
        <v>209</v>
      </c>
    </row>
    <row r="79" ht="12.75">
      <c r="A79" s="20"/>
    </row>
    <row r="80" spans="1:12" ht="12.75">
      <c r="A80" s="20" t="s">
        <v>160</v>
      </c>
      <c r="B80" s="11">
        <v>209</v>
      </c>
      <c r="C80" s="11">
        <v>209</v>
      </c>
      <c r="D80" s="11">
        <v>209</v>
      </c>
      <c r="I80" s="11" t="s">
        <v>39</v>
      </c>
      <c r="K80" s="11" t="s">
        <v>40</v>
      </c>
      <c r="L80" s="11" t="s">
        <v>41</v>
      </c>
    </row>
    <row r="81" spans="1:10" ht="12.75">
      <c r="A81" s="20"/>
      <c r="I81" s="11" t="s">
        <v>37</v>
      </c>
      <c r="J81" s="11">
        <v>2.163</v>
      </c>
    </row>
    <row r="82" spans="1:12" ht="12.75">
      <c r="A82" s="20" t="s">
        <v>160</v>
      </c>
      <c r="B82" s="11">
        <v>209</v>
      </c>
      <c r="C82" s="11">
        <v>209</v>
      </c>
      <c r="I82" s="11" t="s">
        <v>38</v>
      </c>
      <c r="J82" s="11">
        <v>1.59</v>
      </c>
      <c r="K82" s="11">
        <v>4</v>
      </c>
      <c r="L82" s="43">
        <f>SUM(J82*K82)</f>
        <v>6.36</v>
      </c>
    </row>
    <row r="83" spans="1:12" ht="12.75">
      <c r="A83" s="20"/>
      <c r="I83" s="11" t="s">
        <v>38</v>
      </c>
      <c r="J83" s="11">
        <v>2.09</v>
      </c>
      <c r="K83" s="11">
        <v>48</v>
      </c>
      <c r="L83" s="43">
        <f>SUM(J83*K83)</f>
        <v>100.32</v>
      </c>
    </row>
    <row r="84" spans="1:12" ht="12.75">
      <c r="A84" s="20" t="s">
        <v>160</v>
      </c>
      <c r="B84" s="11">
        <v>209</v>
      </c>
      <c r="L84" s="44">
        <f>SUM(L82:L83)</f>
        <v>106.67999999999999</v>
      </c>
    </row>
    <row r="85" ht="12.75">
      <c r="L85" s="43"/>
    </row>
    <row r="86" spans="9:12" ht="12.75">
      <c r="I86" s="45" t="s">
        <v>42</v>
      </c>
      <c r="J86" s="11" t="s">
        <v>44</v>
      </c>
      <c r="K86" s="11">
        <v>6</v>
      </c>
      <c r="L86" s="43">
        <f>SUM(K86*L84)</f>
        <v>640.0799999999999</v>
      </c>
    </row>
    <row r="87" spans="9:12" ht="12.75">
      <c r="I87" s="45" t="s">
        <v>43</v>
      </c>
      <c r="J87" s="11" t="s">
        <v>45</v>
      </c>
      <c r="K87" s="45">
        <v>7</v>
      </c>
      <c r="L87" s="43">
        <f>SUM(L84*K87)</f>
        <v>746.76</v>
      </c>
    </row>
    <row r="88" ht="12.75">
      <c r="L88" s="43"/>
    </row>
    <row r="89" spans="9:10" ht="12.75">
      <c r="I89" s="11" t="s">
        <v>46</v>
      </c>
      <c r="J89" s="11" t="s">
        <v>52</v>
      </c>
    </row>
    <row r="92" spans="1:3" ht="12.75">
      <c r="A92" s="11" t="s">
        <v>53</v>
      </c>
      <c r="C92" s="44">
        <v>198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Footer>&amp;R&amp;P</oddFoot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workbookViewId="0" topLeftCell="A4">
      <selection activeCell="G30" sqref="G30"/>
    </sheetView>
  </sheetViews>
  <sheetFormatPr defaultColWidth="9.140625" defaultRowHeight="12.75"/>
  <cols>
    <col min="1" max="1" width="20.421875" style="16" customWidth="1"/>
    <col min="2" max="2" width="24.140625" style="11" customWidth="1"/>
    <col min="3" max="3" width="9.140625" style="12" customWidth="1"/>
    <col min="4" max="16384" width="9.140625" style="11" customWidth="1"/>
  </cols>
  <sheetData>
    <row r="1" spans="1:3" ht="12.75">
      <c r="A1" s="16" t="s">
        <v>54</v>
      </c>
      <c r="B1" s="11" t="s">
        <v>55</v>
      </c>
      <c r="C1" s="12" t="s">
        <v>56</v>
      </c>
    </row>
    <row r="2" spans="1:5" ht="15.75">
      <c r="A2" s="16">
        <v>0</v>
      </c>
      <c r="B2" s="13" t="s">
        <v>60</v>
      </c>
      <c r="C2" s="12">
        <v>1427</v>
      </c>
      <c r="E2" s="11" t="s">
        <v>48</v>
      </c>
    </row>
    <row r="3" spans="1:5" ht="15.75">
      <c r="A3" s="17">
        <v>1</v>
      </c>
      <c r="B3" s="11" t="s">
        <v>3</v>
      </c>
      <c r="C3" s="12">
        <v>1903</v>
      </c>
      <c r="E3" s="11" t="s">
        <v>48</v>
      </c>
    </row>
    <row r="4" spans="1:5" ht="15.75">
      <c r="A4" s="17">
        <v>111.852</v>
      </c>
      <c r="B4" s="13" t="s">
        <v>61</v>
      </c>
      <c r="C4" s="12">
        <v>141</v>
      </c>
      <c r="E4" s="11" t="s">
        <v>48</v>
      </c>
    </row>
    <row r="5" spans="1:5" ht="15.75">
      <c r="A5" s="17" t="s">
        <v>149</v>
      </c>
      <c r="B5" s="13" t="s">
        <v>11</v>
      </c>
      <c r="C5" s="12">
        <v>59</v>
      </c>
      <c r="E5" s="11" t="s">
        <v>48</v>
      </c>
    </row>
    <row r="6" spans="1:5" ht="12.75">
      <c r="A6" s="16">
        <v>17</v>
      </c>
      <c r="B6" s="11" t="s">
        <v>62</v>
      </c>
      <c r="C6" s="12">
        <v>51</v>
      </c>
      <c r="E6" s="11" t="s">
        <v>48</v>
      </c>
    </row>
    <row r="7" spans="1:5" ht="15.75">
      <c r="A7" s="16">
        <v>2</v>
      </c>
      <c r="B7" s="13" t="s">
        <v>63</v>
      </c>
      <c r="C7" s="12">
        <v>642</v>
      </c>
      <c r="E7" s="11" t="s">
        <v>48</v>
      </c>
    </row>
    <row r="8" spans="1:5" ht="12.75">
      <c r="A8" s="16">
        <v>3</v>
      </c>
      <c r="B8" s="11" t="s">
        <v>64</v>
      </c>
      <c r="C8" s="12">
        <v>1684</v>
      </c>
      <c r="E8" s="11" t="s">
        <v>48</v>
      </c>
    </row>
    <row r="9" spans="1:5" ht="15.75">
      <c r="A9" s="17" t="s">
        <v>57</v>
      </c>
      <c r="B9" s="13" t="s">
        <v>2</v>
      </c>
      <c r="C9" s="12">
        <v>109</v>
      </c>
      <c r="E9" s="11" t="s">
        <v>48</v>
      </c>
    </row>
    <row r="10" spans="1:5" ht="15.75">
      <c r="A10" s="16">
        <v>398</v>
      </c>
      <c r="B10" s="13" t="s">
        <v>65</v>
      </c>
      <c r="C10" s="12">
        <v>358</v>
      </c>
      <c r="E10" s="11" t="s">
        <v>48</v>
      </c>
    </row>
    <row r="11" spans="1:5" ht="15.75">
      <c r="A11" s="16">
        <v>7</v>
      </c>
      <c r="B11" s="13" t="s">
        <v>66</v>
      </c>
      <c r="C11" s="12">
        <v>988</v>
      </c>
      <c r="E11" s="11" t="s">
        <v>48</v>
      </c>
    </row>
    <row r="12" spans="1:5" ht="15.75">
      <c r="A12" s="16" t="s">
        <v>74</v>
      </c>
      <c r="B12" s="13" t="s">
        <v>12</v>
      </c>
      <c r="C12" s="12">
        <v>2849</v>
      </c>
      <c r="E12" s="11" t="s">
        <v>51</v>
      </c>
    </row>
    <row r="13" spans="1:2" ht="15.75">
      <c r="A13" s="16">
        <v>81</v>
      </c>
      <c r="B13" s="14" t="s">
        <v>58</v>
      </c>
    </row>
    <row r="14" spans="1:5" ht="15.75">
      <c r="A14" s="17">
        <v>811.1</v>
      </c>
      <c r="B14" s="13" t="s">
        <v>59</v>
      </c>
      <c r="C14" s="12">
        <v>708</v>
      </c>
      <c r="E14" s="11" t="s">
        <v>48</v>
      </c>
    </row>
    <row r="15" spans="1:5" ht="15.75">
      <c r="A15" s="19">
        <v>811.17</v>
      </c>
      <c r="B15" s="11" t="s">
        <v>137</v>
      </c>
      <c r="E15" s="11" t="s">
        <v>51</v>
      </c>
    </row>
    <row r="16" spans="1:5" ht="15.75">
      <c r="A16" s="19">
        <v>811.111</v>
      </c>
      <c r="B16" s="11" t="s">
        <v>150</v>
      </c>
      <c r="E16" s="11" t="s">
        <v>51</v>
      </c>
    </row>
    <row r="17" spans="1:5" ht="15.75">
      <c r="A17" s="19">
        <v>821.111</v>
      </c>
      <c r="B17" s="11" t="s">
        <v>138</v>
      </c>
      <c r="E17" s="11" t="s">
        <v>51</v>
      </c>
    </row>
    <row r="18" spans="1:5" ht="15.75">
      <c r="A18" s="19" t="s">
        <v>113</v>
      </c>
      <c r="B18" s="11" t="s">
        <v>139</v>
      </c>
      <c r="E18" s="11" t="s">
        <v>51</v>
      </c>
    </row>
    <row r="19" spans="1:5" ht="15.75">
      <c r="A19" s="19" t="s">
        <v>114</v>
      </c>
      <c r="B19" s="11" t="s">
        <v>140</v>
      </c>
      <c r="E19" s="11" t="s">
        <v>51</v>
      </c>
    </row>
    <row r="20" spans="1:5" ht="15.75">
      <c r="A20" s="19">
        <v>811.14</v>
      </c>
      <c r="B20" s="11" t="s">
        <v>141</v>
      </c>
      <c r="E20" s="11" t="s">
        <v>51</v>
      </c>
    </row>
    <row r="21" spans="1:5" ht="15.75">
      <c r="A21" s="19">
        <v>821.14</v>
      </c>
      <c r="B21" s="11" t="s">
        <v>142</v>
      </c>
      <c r="E21" s="11" t="s">
        <v>51</v>
      </c>
    </row>
    <row r="22" spans="1:5" ht="15.75">
      <c r="A22" s="19">
        <v>811.124</v>
      </c>
      <c r="B22" s="11" t="s">
        <v>143</v>
      </c>
      <c r="E22" s="11" t="s">
        <v>51</v>
      </c>
    </row>
    <row r="23" spans="1:5" ht="15.75">
      <c r="A23" s="19">
        <v>821.124</v>
      </c>
      <c r="B23" s="11" t="s">
        <v>144</v>
      </c>
      <c r="E23" s="11" t="s">
        <v>51</v>
      </c>
    </row>
    <row r="24" spans="1:5" ht="15.75">
      <c r="A24" s="19" t="s">
        <v>115</v>
      </c>
      <c r="B24" s="11" t="s">
        <v>145</v>
      </c>
      <c r="E24" s="11" t="s">
        <v>51</v>
      </c>
    </row>
    <row r="25" spans="1:5" ht="15.75">
      <c r="A25" s="19" t="s">
        <v>116</v>
      </c>
      <c r="B25" s="11" t="s">
        <v>146</v>
      </c>
      <c r="E25" s="11" t="s">
        <v>51</v>
      </c>
    </row>
    <row r="26" spans="1:5" ht="15.75">
      <c r="A26" s="19" t="s">
        <v>117</v>
      </c>
      <c r="B26" s="11" t="s">
        <v>147</v>
      </c>
      <c r="E26" s="11" t="s">
        <v>51</v>
      </c>
    </row>
    <row r="27" spans="1:5" ht="15.75">
      <c r="A27" s="19" t="s">
        <v>118</v>
      </c>
      <c r="B27" s="11" t="s">
        <v>148</v>
      </c>
      <c r="E27" s="11" t="s">
        <v>51</v>
      </c>
    </row>
    <row r="28" ht="12.75">
      <c r="A28" s="16">
        <v>82</v>
      </c>
    </row>
    <row r="29" spans="1:5" ht="15.75">
      <c r="A29" s="16" t="s">
        <v>68</v>
      </c>
      <c r="B29" s="13" t="s">
        <v>69</v>
      </c>
      <c r="C29" s="12">
        <v>1114</v>
      </c>
      <c r="E29" s="11" t="s">
        <v>48</v>
      </c>
    </row>
    <row r="30" spans="1:5" ht="15.75">
      <c r="A30" s="16" t="s">
        <v>70</v>
      </c>
      <c r="B30" s="13" t="s">
        <v>71</v>
      </c>
      <c r="C30" s="12">
        <v>28103</v>
      </c>
      <c r="E30" s="11" t="s">
        <v>51</v>
      </c>
    </row>
    <row r="31" spans="1:5" ht="15.75">
      <c r="A31" s="16" t="s">
        <v>72</v>
      </c>
      <c r="B31" s="13" t="s">
        <v>73</v>
      </c>
      <c r="C31" s="12">
        <v>2666</v>
      </c>
      <c r="E31" s="11" t="s">
        <v>49</v>
      </c>
    </row>
    <row r="32" spans="1:5" ht="15.75">
      <c r="A32" s="16" t="s">
        <v>74</v>
      </c>
      <c r="B32" s="13" t="s">
        <v>12</v>
      </c>
      <c r="C32" s="12">
        <v>2849</v>
      </c>
      <c r="E32" s="11" t="s">
        <v>49</v>
      </c>
    </row>
    <row r="33" spans="1:5" ht="15.75">
      <c r="A33" s="18" t="s">
        <v>75</v>
      </c>
      <c r="B33" s="13" t="s">
        <v>76</v>
      </c>
      <c r="C33" s="12" t="s">
        <v>151</v>
      </c>
      <c r="E33" s="11" t="s">
        <v>49</v>
      </c>
    </row>
    <row r="34" spans="1:5" ht="94.5">
      <c r="A34" s="18" t="s">
        <v>77</v>
      </c>
      <c r="B34" s="15" t="s">
        <v>78</v>
      </c>
      <c r="E34" s="11" t="s">
        <v>49</v>
      </c>
    </row>
    <row r="35" spans="1:5" ht="15.75">
      <c r="A35" s="18" t="s">
        <v>79</v>
      </c>
      <c r="B35" s="13" t="s">
        <v>81</v>
      </c>
      <c r="E35" s="11" t="s">
        <v>49</v>
      </c>
    </row>
    <row r="36" spans="1:5" ht="15.75">
      <c r="A36" s="18" t="s">
        <v>80</v>
      </c>
      <c r="B36" s="13" t="s">
        <v>82</v>
      </c>
      <c r="E36" s="11" t="s">
        <v>49</v>
      </c>
    </row>
    <row r="37" spans="1:5" ht="15.75">
      <c r="A37" s="18" t="s">
        <v>83</v>
      </c>
      <c r="B37" s="13" t="s">
        <v>84</v>
      </c>
      <c r="E37" s="11" t="s">
        <v>49</v>
      </c>
    </row>
    <row r="38" spans="1:5" ht="15.75">
      <c r="A38" s="18" t="s">
        <v>85</v>
      </c>
      <c r="B38" s="13" t="s">
        <v>86</v>
      </c>
      <c r="E38" s="11" t="s">
        <v>49</v>
      </c>
    </row>
    <row r="39" spans="1:5" ht="15.75">
      <c r="A39" s="18" t="s">
        <v>87</v>
      </c>
      <c r="B39" s="13" t="s">
        <v>88</v>
      </c>
      <c r="E39" s="11" t="s">
        <v>49</v>
      </c>
    </row>
    <row r="40" spans="1:5" ht="15.75">
      <c r="A40" s="18" t="s">
        <v>89</v>
      </c>
      <c r="B40" s="13" t="s">
        <v>90</v>
      </c>
      <c r="E40" s="11" t="s">
        <v>49</v>
      </c>
    </row>
    <row r="41" spans="1:5" ht="15.75">
      <c r="A41" s="18" t="s">
        <v>91</v>
      </c>
      <c r="B41" s="13" t="s">
        <v>92</v>
      </c>
      <c r="E41" s="11" t="s">
        <v>49</v>
      </c>
    </row>
    <row r="42" spans="1:5" ht="15.75">
      <c r="A42" s="18" t="s">
        <v>94</v>
      </c>
      <c r="B42" s="13" t="s">
        <v>93</v>
      </c>
      <c r="E42" s="11" t="s">
        <v>49</v>
      </c>
    </row>
    <row r="43" spans="1:5" ht="15.75">
      <c r="A43" s="19" t="s">
        <v>95</v>
      </c>
      <c r="B43" s="11" t="s">
        <v>119</v>
      </c>
      <c r="E43" s="11" t="s">
        <v>49</v>
      </c>
    </row>
    <row r="44" spans="1:5" ht="15.75">
      <c r="A44" s="19" t="s">
        <v>96</v>
      </c>
      <c r="B44" s="11" t="s">
        <v>120</v>
      </c>
      <c r="E44" s="11" t="s">
        <v>49</v>
      </c>
    </row>
    <row r="45" spans="1:5" ht="15.75">
      <c r="A45" s="19" t="s">
        <v>97</v>
      </c>
      <c r="B45" s="11" t="s">
        <v>121</v>
      </c>
      <c r="E45" s="11" t="s">
        <v>49</v>
      </c>
    </row>
    <row r="46" spans="1:5" ht="15.75">
      <c r="A46" s="19" t="s">
        <v>98</v>
      </c>
      <c r="B46" s="11" t="s">
        <v>122</v>
      </c>
      <c r="E46" s="11" t="s">
        <v>49</v>
      </c>
    </row>
    <row r="47" spans="1:5" ht="15.75">
      <c r="A47" s="19" t="s">
        <v>99</v>
      </c>
      <c r="B47" s="11" t="s">
        <v>123</v>
      </c>
      <c r="E47" s="11" t="s">
        <v>49</v>
      </c>
    </row>
    <row r="48" spans="1:5" ht="15.75">
      <c r="A48" s="19" t="s">
        <v>100</v>
      </c>
      <c r="B48" s="11" t="s">
        <v>124</v>
      </c>
      <c r="E48" s="11" t="s">
        <v>49</v>
      </c>
    </row>
    <row r="49" spans="1:5" ht="15.75">
      <c r="A49" s="19" t="s">
        <v>101</v>
      </c>
      <c r="B49" s="11" t="s">
        <v>125</v>
      </c>
      <c r="E49" s="11" t="s">
        <v>49</v>
      </c>
    </row>
    <row r="50" spans="1:5" ht="15.75">
      <c r="A50" s="19" t="s">
        <v>102</v>
      </c>
      <c r="B50" s="11" t="s">
        <v>126</v>
      </c>
      <c r="E50" s="11" t="s">
        <v>49</v>
      </c>
    </row>
    <row r="51" spans="1:5" ht="15.75">
      <c r="A51" s="19" t="s">
        <v>103</v>
      </c>
      <c r="B51" s="11" t="s">
        <v>127</v>
      </c>
      <c r="E51" s="11" t="s">
        <v>49</v>
      </c>
    </row>
    <row r="52" spans="1:5" ht="15.75">
      <c r="A52" s="19" t="s">
        <v>104</v>
      </c>
      <c r="B52" s="11" t="s">
        <v>128</v>
      </c>
      <c r="E52" s="11" t="s">
        <v>49</v>
      </c>
    </row>
    <row r="53" spans="1:5" ht="15.75">
      <c r="A53" s="19" t="s">
        <v>105</v>
      </c>
      <c r="B53" s="11" t="s">
        <v>129</v>
      </c>
      <c r="E53" s="11" t="s">
        <v>49</v>
      </c>
    </row>
    <row r="54" spans="1:5" ht="15.75">
      <c r="A54" s="19" t="s">
        <v>106</v>
      </c>
      <c r="B54" s="11" t="s">
        <v>130</v>
      </c>
      <c r="E54" s="11" t="s">
        <v>49</v>
      </c>
    </row>
    <row r="55" spans="1:5" ht="15.75">
      <c r="A55" s="19" t="s">
        <v>107</v>
      </c>
      <c r="B55" s="11" t="s">
        <v>131</v>
      </c>
      <c r="E55" s="11" t="s">
        <v>49</v>
      </c>
    </row>
    <row r="56" spans="1:5" ht="15.75">
      <c r="A56" s="19" t="s">
        <v>108</v>
      </c>
      <c r="B56" s="11" t="s">
        <v>132</v>
      </c>
      <c r="E56" s="11" t="s">
        <v>49</v>
      </c>
    </row>
    <row r="57" spans="1:5" ht="15.75">
      <c r="A57" s="19" t="s">
        <v>109</v>
      </c>
      <c r="B57" s="11" t="s">
        <v>133</v>
      </c>
      <c r="E57" s="11" t="s">
        <v>49</v>
      </c>
    </row>
    <row r="58" spans="1:5" ht="15.75">
      <c r="A58" s="19" t="s">
        <v>110</v>
      </c>
      <c r="B58" s="11" t="s">
        <v>134</v>
      </c>
      <c r="E58" s="11" t="s">
        <v>49</v>
      </c>
    </row>
    <row r="59" spans="1:5" ht="15.75">
      <c r="A59" s="19" t="s">
        <v>111</v>
      </c>
      <c r="B59" s="11" t="s">
        <v>135</v>
      </c>
      <c r="E59" s="11" t="s">
        <v>49</v>
      </c>
    </row>
    <row r="60" spans="1:5" ht="15.75">
      <c r="A60" s="19" t="s">
        <v>112</v>
      </c>
      <c r="B60" s="11" t="s">
        <v>136</v>
      </c>
      <c r="E60" s="11" t="s">
        <v>49</v>
      </c>
    </row>
    <row r="61" ht="15.75">
      <c r="A61" s="1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19">
      <selection activeCell="J33" sqref="J33"/>
    </sheetView>
  </sheetViews>
  <sheetFormatPr defaultColWidth="9.140625" defaultRowHeight="12.75"/>
  <cols>
    <col min="1" max="1" width="21.7109375" style="23" customWidth="1"/>
    <col min="2" max="2" width="32.8515625" style="23" customWidth="1"/>
    <col min="3" max="3" width="21.421875" style="23" customWidth="1"/>
    <col min="4" max="4" width="9.140625" style="23" customWidth="1"/>
    <col min="5" max="5" width="9.140625" style="22" customWidth="1"/>
    <col min="6" max="7" width="9.140625" style="23" customWidth="1"/>
    <col min="8" max="8" width="9.140625" style="49" customWidth="1"/>
    <col min="9" max="16384" width="9.140625" style="23" customWidth="1"/>
  </cols>
  <sheetData>
    <row r="1" spans="1:8" ht="16.5">
      <c r="A1" s="33" t="s">
        <v>54</v>
      </c>
      <c r="B1" s="34" t="s">
        <v>55</v>
      </c>
      <c r="C1" s="35" t="s">
        <v>161</v>
      </c>
      <c r="G1" s="22" t="s">
        <v>155</v>
      </c>
      <c r="H1" s="49" t="s">
        <v>156</v>
      </c>
    </row>
    <row r="2" spans="1:8" ht="16.5">
      <c r="A2" s="21">
        <v>0</v>
      </c>
      <c r="B2" s="23" t="s">
        <v>152</v>
      </c>
      <c r="C2" s="24">
        <v>2588</v>
      </c>
      <c r="D2" s="24">
        <f>SUM(C2:C12)</f>
        <v>9267</v>
      </c>
      <c r="E2" s="22" t="s">
        <v>48</v>
      </c>
      <c r="F2" s="34" t="s">
        <v>48</v>
      </c>
      <c r="G2" s="38">
        <f>SUM(C2/20)</f>
        <v>129.4</v>
      </c>
      <c r="H2" s="49">
        <f>SUM(G2/11)</f>
        <v>11.763636363636364</v>
      </c>
    </row>
    <row r="3" spans="1:8" ht="16.5">
      <c r="A3" s="21">
        <v>1</v>
      </c>
      <c r="B3" s="23" t="s">
        <v>3</v>
      </c>
      <c r="C3" s="24">
        <v>1903</v>
      </c>
      <c r="E3" s="22" t="s">
        <v>48</v>
      </c>
      <c r="F3" s="34" t="s">
        <v>48</v>
      </c>
      <c r="G3" s="38">
        <f aca="true" t="shared" si="0" ref="G3:G22">SUM(C3/20)</f>
        <v>95.15</v>
      </c>
      <c r="H3" s="49">
        <f aca="true" t="shared" si="1" ref="H3:H12">SUM(G3/11)</f>
        <v>8.65</v>
      </c>
    </row>
    <row r="4" spans="1:8" ht="16.5">
      <c r="A4" s="52" t="s">
        <v>149</v>
      </c>
      <c r="B4" s="23" t="s">
        <v>11</v>
      </c>
      <c r="C4" s="24">
        <v>59</v>
      </c>
      <c r="E4" s="22" t="s">
        <v>48</v>
      </c>
      <c r="F4" s="34" t="s">
        <v>49</v>
      </c>
      <c r="G4" s="23">
        <f>SUM(C4/20)</f>
        <v>2.95</v>
      </c>
      <c r="H4" s="49">
        <f>SUM(G4/11)</f>
        <v>0.2681818181818182</v>
      </c>
    </row>
    <row r="5" spans="1:8" ht="16.5">
      <c r="A5" s="21">
        <v>2</v>
      </c>
      <c r="B5" s="23" t="s">
        <v>63</v>
      </c>
      <c r="C5" s="24">
        <v>642</v>
      </c>
      <c r="E5" s="22" t="s">
        <v>48</v>
      </c>
      <c r="F5" s="34" t="s">
        <v>48</v>
      </c>
      <c r="G5" s="38">
        <f t="shared" si="0"/>
        <v>32.1</v>
      </c>
      <c r="H5" s="49">
        <f t="shared" si="1"/>
        <v>2.9181818181818184</v>
      </c>
    </row>
    <row r="6" spans="1:8" ht="16.5">
      <c r="A6" s="21">
        <v>3</v>
      </c>
      <c r="B6" s="23" t="s">
        <v>64</v>
      </c>
      <c r="C6" s="24">
        <v>1684</v>
      </c>
      <c r="E6" s="22" t="s">
        <v>48</v>
      </c>
      <c r="F6" s="34" t="s">
        <v>48</v>
      </c>
      <c r="G6" s="38">
        <f t="shared" si="0"/>
        <v>84.2</v>
      </c>
      <c r="H6" s="49">
        <f t="shared" si="1"/>
        <v>7.654545454545455</v>
      </c>
    </row>
    <row r="7" spans="1:8" ht="16.5">
      <c r="A7" s="52" t="s">
        <v>57</v>
      </c>
      <c r="B7" s="23" t="s">
        <v>2</v>
      </c>
      <c r="C7" s="24">
        <v>109</v>
      </c>
      <c r="E7" s="22" t="s">
        <v>48</v>
      </c>
      <c r="F7" s="34" t="s">
        <v>49</v>
      </c>
      <c r="G7" s="23">
        <f>SUM(C7/20)</f>
        <v>5.45</v>
      </c>
      <c r="H7" s="49">
        <f>SUM(G7/11)</f>
        <v>0.4954545454545455</v>
      </c>
    </row>
    <row r="8" spans="1:8" ht="16.5">
      <c r="A8" s="21">
        <v>7</v>
      </c>
      <c r="B8" s="23" t="s">
        <v>66</v>
      </c>
      <c r="C8" s="24">
        <v>988</v>
      </c>
      <c r="E8" s="22" t="s">
        <v>48</v>
      </c>
      <c r="F8" s="34" t="s">
        <v>48</v>
      </c>
      <c r="G8" s="38">
        <f t="shared" si="0"/>
        <v>49.4</v>
      </c>
      <c r="H8" s="49">
        <f t="shared" si="1"/>
        <v>4.490909090909091</v>
      </c>
    </row>
    <row r="9" spans="1:8" ht="16.5">
      <c r="A9" s="21">
        <v>17</v>
      </c>
      <c r="B9" s="23" t="s">
        <v>62</v>
      </c>
      <c r="C9" s="24">
        <v>51</v>
      </c>
      <c r="E9" s="22" t="s">
        <v>48</v>
      </c>
      <c r="F9" s="34" t="s">
        <v>48</v>
      </c>
      <c r="G9" s="38">
        <f t="shared" si="0"/>
        <v>2.55</v>
      </c>
      <c r="H9" s="49">
        <f t="shared" si="1"/>
        <v>0.2318181818181818</v>
      </c>
    </row>
    <row r="10" spans="1:8" ht="16.5">
      <c r="A10" s="21">
        <v>111.852</v>
      </c>
      <c r="B10" s="23" t="s">
        <v>61</v>
      </c>
      <c r="C10" s="24">
        <v>141</v>
      </c>
      <c r="E10" s="22" t="s">
        <v>48</v>
      </c>
      <c r="F10" s="34" t="s">
        <v>48</v>
      </c>
      <c r="G10" s="38">
        <f t="shared" si="0"/>
        <v>7.05</v>
      </c>
      <c r="H10" s="49">
        <f t="shared" si="1"/>
        <v>0.6409090909090909</v>
      </c>
    </row>
    <row r="11" spans="1:8" ht="16.5">
      <c r="A11" s="21">
        <v>398</v>
      </c>
      <c r="B11" s="23" t="s">
        <v>65</v>
      </c>
      <c r="C11" s="24">
        <v>358</v>
      </c>
      <c r="E11" s="22" t="s">
        <v>48</v>
      </c>
      <c r="F11" s="34" t="s">
        <v>48</v>
      </c>
      <c r="G11" s="38">
        <f t="shared" si="0"/>
        <v>17.9</v>
      </c>
      <c r="H11" s="49">
        <f t="shared" si="1"/>
        <v>1.6272727272727272</v>
      </c>
    </row>
    <row r="12" spans="1:9" ht="16.5">
      <c r="A12" s="64">
        <v>81</v>
      </c>
      <c r="B12" s="65" t="s">
        <v>154</v>
      </c>
      <c r="C12" s="66">
        <v>744</v>
      </c>
      <c r="D12" s="65"/>
      <c r="E12" s="67"/>
      <c r="F12" s="70" t="s">
        <v>48</v>
      </c>
      <c r="G12" s="68">
        <f t="shared" si="0"/>
        <v>37.2</v>
      </c>
      <c r="H12" s="69">
        <f t="shared" si="1"/>
        <v>3.3818181818181823</v>
      </c>
      <c r="I12" s="23" t="s">
        <v>162</v>
      </c>
    </row>
    <row r="13" spans="1:8" ht="16.5">
      <c r="A13" s="21" t="s">
        <v>74</v>
      </c>
      <c r="B13" s="23" t="s">
        <v>12</v>
      </c>
      <c r="C13" s="24">
        <v>2849</v>
      </c>
      <c r="E13" s="22" t="s">
        <v>51</v>
      </c>
      <c r="F13" s="34" t="s">
        <v>48</v>
      </c>
      <c r="G13" s="38">
        <f>SUM(C13/30)</f>
        <v>94.96666666666667</v>
      </c>
      <c r="H13" s="49">
        <f>SUM(G13/11)</f>
        <v>8.633333333333333</v>
      </c>
    </row>
    <row r="14" spans="1:7" ht="16.5">
      <c r="A14" s="21"/>
      <c r="C14" s="24"/>
      <c r="F14" s="34"/>
      <c r="G14" s="38"/>
    </row>
    <row r="15" spans="1:8" ht="16.5">
      <c r="A15" s="54">
        <v>811.1</v>
      </c>
      <c r="B15" s="55" t="s">
        <v>59</v>
      </c>
      <c r="C15" s="56">
        <v>708</v>
      </c>
      <c r="D15" s="56">
        <f>SUM(C15:C22)</f>
        <v>909</v>
      </c>
      <c r="E15" s="57" t="s">
        <v>48</v>
      </c>
      <c r="F15" s="71" t="s">
        <v>49</v>
      </c>
      <c r="G15" s="55">
        <f t="shared" si="0"/>
        <v>35.4</v>
      </c>
      <c r="H15" s="58">
        <f>SUM(G15/11)</f>
        <v>3.2181818181818183</v>
      </c>
    </row>
    <row r="16" spans="1:8" ht="16.5">
      <c r="A16" s="59">
        <v>811.111</v>
      </c>
      <c r="B16" s="55" t="s">
        <v>150</v>
      </c>
      <c r="C16" s="56">
        <v>50</v>
      </c>
      <c r="D16" s="55"/>
      <c r="E16" s="57" t="s">
        <v>51</v>
      </c>
      <c r="F16" s="71" t="s">
        <v>49</v>
      </c>
      <c r="G16" s="55">
        <f t="shared" si="0"/>
        <v>2.5</v>
      </c>
      <c r="H16" s="58">
        <f aca="true" t="shared" si="2" ref="H16:H22">SUM(G16/11)</f>
        <v>0.22727272727272727</v>
      </c>
    </row>
    <row r="17" spans="1:8" ht="16.5">
      <c r="A17" s="59">
        <v>811.124</v>
      </c>
      <c r="B17" s="55" t="s">
        <v>143</v>
      </c>
      <c r="C17" s="56">
        <v>29</v>
      </c>
      <c r="D17" s="55"/>
      <c r="E17" s="57" t="s">
        <v>51</v>
      </c>
      <c r="F17" s="71" t="s">
        <v>49</v>
      </c>
      <c r="G17" s="55">
        <f t="shared" si="0"/>
        <v>1.45</v>
      </c>
      <c r="H17" s="58">
        <f t="shared" si="2"/>
        <v>0.1318181818181818</v>
      </c>
    </row>
    <row r="18" spans="1:8" ht="16.5">
      <c r="A18" s="59">
        <v>811.14</v>
      </c>
      <c r="B18" s="55" t="s">
        <v>141</v>
      </c>
      <c r="C18" s="56">
        <v>18</v>
      </c>
      <c r="D18" s="55"/>
      <c r="E18" s="57" t="s">
        <v>51</v>
      </c>
      <c r="F18" s="71" t="s">
        <v>49</v>
      </c>
      <c r="G18" s="55">
        <f t="shared" si="0"/>
        <v>0.9</v>
      </c>
      <c r="H18" s="58">
        <f t="shared" si="2"/>
        <v>0.08181818181818182</v>
      </c>
    </row>
    <row r="19" spans="1:8" ht="16.5">
      <c r="A19" s="59">
        <v>811.17</v>
      </c>
      <c r="B19" s="55" t="s">
        <v>153</v>
      </c>
      <c r="C19" s="56">
        <v>2</v>
      </c>
      <c r="D19" s="55"/>
      <c r="E19" s="57" t="s">
        <v>51</v>
      </c>
      <c r="F19" s="71" t="s">
        <v>49</v>
      </c>
      <c r="G19" s="55">
        <f t="shared" si="0"/>
        <v>0.1</v>
      </c>
      <c r="H19" s="58">
        <f t="shared" si="2"/>
        <v>0.009090909090909092</v>
      </c>
    </row>
    <row r="20" spans="1:8" ht="16.5">
      <c r="A20" s="59" t="s">
        <v>113</v>
      </c>
      <c r="B20" s="55" t="s">
        <v>139</v>
      </c>
      <c r="C20" s="56">
        <v>48</v>
      </c>
      <c r="D20" s="55"/>
      <c r="E20" s="57" t="s">
        <v>51</v>
      </c>
      <c r="F20" s="71" t="s">
        <v>49</v>
      </c>
      <c r="G20" s="55">
        <f t="shared" si="0"/>
        <v>2.4</v>
      </c>
      <c r="H20" s="58">
        <f t="shared" si="2"/>
        <v>0.21818181818181817</v>
      </c>
    </row>
    <row r="21" spans="1:8" ht="16.5">
      <c r="A21" s="59" t="s">
        <v>115</v>
      </c>
      <c r="B21" s="55" t="s">
        <v>145</v>
      </c>
      <c r="C21" s="56">
        <v>23</v>
      </c>
      <c r="D21" s="55"/>
      <c r="E21" s="57" t="s">
        <v>51</v>
      </c>
      <c r="F21" s="71" t="s">
        <v>49</v>
      </c>
      <c r="G21" s="55">
        <f t="shared" si="0"/>
        <v>1.15</v>
      </c>
      <c r="H21" s="58">
        <f t="shared" si="2"/>
        <v>0.10454545454545454</v>
      </c>
    </row>
    <row r="22" spans="1:8" ht="16.5">
      <c r="A22" s="59" t="s">
        <v>117</v>
      </c>
      <c r="B22" s="55" t="s">
        <v>147</v>
      </c>
      <c r="C22" s="56">
        <v>31</v>
      </c>
      <c r="D22" s="55"/>
      <c r="E22" s="57" t="s">
        <v>51</v>
      </c>
      <c r="F22" s="71" t="s">
        <v>49</v>
      </c>
      <c r="G22" s="55">
        <f t="shared" si="0"/>
        <v>1.55</v>
      </c>
      <c r="H22" s="58">
        <f t="shared" si="2"/>
        <v>0.1409090909090909</v>
      </c>
    </row>
    <row r="23" spans="1:8" ht="16.5">
      <c r="A23" s="54" t="s">
        <v>68</v>
      </c>
      <c r="B23" s="55" t="s">
        <v>69</v>
      </c>
      <c r="C23" s="56">
        <v>348</v>
      </c>
      <c r="D23" s="55"/>
      <c r="E23" s="57" t="s">
        <v>48</v>
      </c>
      <c r="F23" s="71" t="s">
        <v>49</v>
      </c>
      <c r="G23" s="55">
        <f>SUM(C23/30)</f>
        <v>11.6</v>
      </c>
      <c r="H23" s="58">
        <f>SUM(G23/11)</f>
        <v>1.0545454545454545</v>
      </c>
    </row>
    <row r="24" spans="1:8" ht="16.5">
      <c r="A24" s="54" t="s">
        <v>72</v>
      </c>
      <c r="B24" s="55" t="s">
        <v>73</v>
      </c>
      <c r="C24" s="56"/>
      <c r="D24" s="56">
        <f>SUM(C25:C30)</f>
        <v>1987</v>
      </c>
      <c r="E24" s="57" t="s">
        <v>49</v>
      </c>
      <c r="F24" s="71" t="s">
        <v>49</v>
      </c>
      <c r="G24" s="55">
        <f aca="true" t="shared" si="3" ref="G24:G30">SUM(C24/30)</f>
        <v>0</v>
      </c>
      <c r="H24" s="58">
        <f aca="true" t="shared" si="4" ref="H24:H30">SUM(G24/11)</f>
        <v>0</v>
      </c>
    </row>
    <row r="25" spans="1:9" ht="16.5">
      <c r="A25" s="59">
        <v>821.111</v>
      </c>
      <c r="B25" s="55" t="s">
        <v>138</v>
      </c>
      <c r="C25" s="56">
        <v>528</v>
      </c>
      <c r="D25" s="55"/>
      <c r="E25" s="57" t="s">
        <v>51</v>
      </c>
      <c r="F25" s="71" t="s">
        <v>49</v>
      </c>
      <c r="G25" s="55">
        <f t="shared" si="3"/>
        <v>17.6</v>
      </c>
      <c r="H25" s="58">
        <f t="shared" si="4"/>
        <v>1.6</v>
      </c>
      <c r="I25" s="36"/>
    </row>
    <row r="26" spans="1:8" ht="16.5">
      <c r="A26" s="59" t="s">
        <v>114</v>
      </c>
      <c r="B26" s="55" t="s">
        <v>163</v>
      </c>
      <c r="C26" s="56">
        <v>472</v>
      </c>
      <c r="D26" s="55"/>
      <c r="E26" s="57" t="s">
        <v>51</v>
      </c>
      <c r="F26" s="71" t="s">
        <v>49</v>
      </c>
      <c r="G26" s="55">
        <f t="shared" si="3"/>
        <v>15.733333333333333</v>
      </c>
      <c r="H26" s="58">
        <f t="shared" si="4"/>
        <v>1.4303030303030302</v>
      </c>
    </row>
    <row r="27" spans="1:8" ht="16.5">
      <c r="A27" s="59">
        <v>821.124</v>
      </c>
      <c r="B27" s="55" t="s">
        <v>164</v>
      </c>
      <c r="C27" s="56">
        <v>51</v>
      </c>
      <c r="D27" s="55"/>
      <c r="E27" s="57" t="s">
        <v>51</v>
      </c>
      <c r="F27" s="71" t="s">
        <v>49</v>
      </c>
      <c r="G27" s="55">
        <f t="shared" si="3"/>
        <v>1.7</v>
      </c>
      <c r="H27" s="58">
        <f t="shared" si="4"/>
        <v>0.15454545454545454</v>
      </c>
    </row>
    <row r="28" spans="1:8" ht="16.5">
      <c r="A28" s="59">
        <v>821.14</v>
      </c>
      <c r="B28" s="55" t="s">
        <v>165</v>
      </c>
      <c r="C28" s="56">
        <v>103</v>
      </c>
      <c r="D28" s="55"/>
      <c r="E28" s="57" t="s">
        <v>51</v>
      </c>
      <c r="F28" s="71" t="s">
        <v>49</v>
      </c>
      <c r="G28" s="55">
        <f t="shared" si="3"/>
        <v>3.433333333333333</v>
      </c>
      <c r="H28" s="58">
        <f t="shared" si="4"/>
        <v>0.3121212121212121</v>
      </c>
    </row>
    <row r="29" spans="1:8" ht="16.5">
      <c r="A29" s="59" t="s">
        <v>116</v>
      </c>
      <c r="B29" s="55" t="s">
        <v>166</v>
      </c>
      <c r="C29" s="56">
        <v>266</v>
      </c>
      <c r="D29" s="55"/>
      <c r="E29" s="57" t="s">
        <v>51</v>
      </c>
      <c r="F29" s="71" t="s">
        <v>49</v>
      </c>
      <c r="G29" s="55">
        <f t="shared" si="3"/>
        <v>8.866666666666667</v>
      </c>
      <c r="H29" s="58">
        <f t="shared" si="4"/>
        <v>0.8060606060606061</v>
      </c>
    </row>
    <row r="30" spans="1:9" ht="16.5">
      <c r="A30" s="60" t="s">
        <v>118</v>
      </c>
      <c r="B30" s="61" t="s">
        <v>167</v>
      </c>
      <c r="C30" s="62">
        <v>567</v>
      </c>
      <c r="D30" s="61"/>
      <c r="E30" s="63" t="s">
        <v>51</v>
      </c>
      <c r="F30" s="71" t="s">
        <v>49</v>
      </c>
      <c r="G30" s="55">
        <f t="shared" si="3"/>
        <v>18.9</v>
      </c>
      <c r="H30" s="58">
        <f t="shared" si="4"/>
        <v>1.718181818181818</v>
      </c>
      <c r="I30" s="26"/>
    </row>
    <row r="31" spans="1:9" ht="16.5">
      <c r="A31" s="37"/>
      <c r="B31" s="26"/>
      <c r="C31" s="25"/>
      <c r="D31" s="26"/>
      <c r="E31" s="27"/>
      <c r="F31" s="34"/>
      <c r="I31" s="26"/>
    </row>
    <row r="32" spans="1:6" ht="16.5">
      <c r="A32" s="29"/>
      <c r="B32" s="28" t="s">
        <v>67</v>
      </c>
      <c r="C32" s="24"/>
      <c r="D32" s="24">
        <f>SUM(C33:C47)</f>
        <v>2944</v>
      </c>
      <c r="F32" s="28"/>
    </row>
    <row r="33" spans="1:8" ht="16.5">
      <c r="A33" s="30" t="s">
        <v>75</v>
      </c>
      <c r="B33" s="23" t="s">
        <v>76</v>
      </c>
      <c r="C33" s="24">
        <v>894</v>
      </c>
      <c r="E33" s="22" t="s">
        <v>49</v>
      </c>
      <c r="F33" s="34" t="s">
        <v>51</v>
      </c>
      <c r="G33" s="23">
        <f>SUM(C33/30)</f>
        <v>29.8</v>
      </c>
      <c r="H33" s="49">
        <f>SUM(G33/11)</f>
        <v>2.709090909090909</v>
      </c>
    </row>
    <row r="34" spans="1:8" ht="16.5">
      <c r="A34" s="30" t="s">
        <v>79</v>
      </c>
      <c r="B34" s="23" t="s">
        <v>81</v>
      </c>
      <c r="C34" s="24">
        <v>71</v>
      </c>
      <c r="E34" s="22" t="s">
        <v>49</v>
      </c>
      <c r="F34" s="34" t="s">
        <v>51</v>
      </c>
      <c r="G34" s="23">
        <f aca="true" t="shared" si="5" ref="G34:G47">SUM(C34/30)</f>
        <v>2.3666666666666667</v>
      </c>
      <c r="H34" s="49">
        <f aca="true" t="shared" si="6" ref="H34:H47">SUM(G34/11)</f>
        <v>0.21515151515151515</v>
      </c>
    </row>
    <row r="35" spans="1:8" ht="16.5">
      <c r="A35" s="30" t="s">
        <v>83</v>
      </c>
      <c r="B35" s="23" t="s">
        <v>84</v>
      </c>
      <c r="C35" s="24">
        <v>7</v>
      </c>
      <c r="E35" s="22" t="s">
        <v>49</v>
      </c>
      <c r="F35" s="34" t="s">
        <v>51</v>
      </c>
      <c r="G35" s="23">
        <f t="shared" si="5"/>
        <v>0.23333333333333334</v>
      </c>
      <c r="H35" s="49">
        <f t="shared" si="6"/>
        <v>0.021212121212121213</v>
      </c>
    </row>
    <row r="36" spans="1:8" ht="16.5">
      <c r="A36" s="30" t="s">
        <v>87</v>
      </c>
      <c r="B36" s="23" t="s">
        <v>88</v>
      </c>
      <c r="C36" s="24">
        <v>166</v>
      </c>
      <c r="E36" s="22" t="s">
        <v>49</v>
      </c>
      <c r="F36" s="34" t="s">
        <v>51</v>
      </c>
      <c r="G36" s="23">
        <f t="shared" si="5"/>
        <v>5.533333333333333</v>
      </c>
      <c r="H36" s="49">
        <f t="shared" si="6"/>
        <v>0.503030303030303</v>
      </c>
    </row>
    <row r="37" spans="1:8" ht="16.5">
      <c r="A37" s="30" t="s">
        <v>91</v>
      </c>
      <c r="B37" s="23" t="s">
        <v>92</v>
      </c>
      <c r="C37" s="24">
        <v>151</v>
      </c>
      <c r="E37" s="22" t="s">
        <v>49</v>
      </c>
      <c r="F37" s="34" t="s">
        <v>51</v>
      </c>
      <c r="G37" s="23">
        <f t="shared" si="5"/>
        <v>5.033333333333333</v>
      </c>
      <c r="H37" s="49">
        <f t="shared" si="6"/>
        <v>0.4575757575757576</v>
      </c>
    </row>
    <row r="38" spans="1:8" ht="16.5">
      <c r="A38" s="29" t="s">
        <v>95</v>
      </c>
      <c r="B38" s="23" t="s">
        <v>119</v>
      </c>
      <c r="C38" s="24">
        <v>45</v>
      </c>
      <c r="E38" s="22" t="s">
        <v>49</v>
      </c>
      <c r="F38" s="34" t="s">
        <v>51</v>
      </c>
      <c r="G38" s="23">
        <f t="shared" si="5"/>
        <v>1.5</v>
      </c>
      <c r="H38" s="49">
        <f t="shared" si="6"/>
        <v>0.13636363636363635</v>
      </c>
    </row>
    <row r="39" spans="1:8" ht="16.5">
      <c r="A39" s="29" t="s">
        <v>97</v>
      </c>
      <c r="B39" s="23" t="s">
        <v>121</v>
      </c>
      <c r="C39" s="24">
        <v>11</v>
      </c>
      <c r="E39" s="22" t="s">
        <v>49</v>
      </c>
      <c r="F39" s="34" t="s">
        <v>51</v>
      </c>
      <c r="G39" s="23">
        <f t="shared" si="5"/>
        <v>0.36666666666666664</v>
      </c>
      <c r="H39" s="49">
        <f t="shared" si="6"/>
        <v>0.03333333333333333</v>
      </c>
    </row>
    <row r="40" spans="1:8" ht="16.5">
      <c r="A40" s="29" t="s">
        <v>98</v>
      </c>
      <c r="B40" s="23" t="s">
        <v>122</v>
      </c>
      <c r="C40" s="24">
        <v>95</v>
      </c>
      <c r="E40" s="22" t="s">
        <v>49</v>
      </c>
      <c r="F40" s="34" t="s">
        <v>51</v>
      </c>
      <c r="G40" s="23">
        <f t="shared" si="5"/>
        <v>3.1666666666666665</v>
      </c>
      <c r="H40" s="49">
        <f t="shared" si="6"/>
        <v>0.28787878787878785</v>
      </c>
    </row>
    <row r="41" spans="1:8" ht="16.5">
      <c r="A41" s="29" t="s">
        <v>99</v>
      </c>
      <c r="B41" s="23" t="s">
        <v>123</v>
      </c>
      <c r="C41" s="24">
        <v>71</v>
      </c>
      <c r="E41" s="22" t="s">
        <v>49</v>
      </c>
      <c r="F41" s="34" t="s">
        <v>51</v>
      </c>
      <c r="G41" s="23">
        <f t="shared" si="5"/>
        <v>2.3666666666666667</v>
      </c>
      <c r="H41" s="49">
        <f t="shared" si="6"/>
        <v>0.21515151515151515</v>
      </c>
    </row>
    <row r="42" spans="1:8" ht="16.5">
      <c r="A42" s="29" t="s">
        <v>101</v>
      </c>
      <c r="B42" s="23" t="s">
        <v>125</v>
      </c>
      <c r="C42" s="24">
        <v>69</v>
      </c>
      <c r="E42" s="22" t="s">
        <v>49</v>
      </c>
      <c r="F42" s="34" t="s">
        <v>51</v>
      </c>
      <c r="G42" s="23">
        <f t="shared" si="5"/>
        <v>2.3</v>
      </c>
      <c r="H42" s="49">
        <f t="shared" si="6"/>
        <v>0.20909090909090908</v>
      </c>
    </row>
    <row r="43" spans="1:8" ht="16.5">
      <c r="A43" s="29" t="s">
        <v>109</v>
      </c>
      <c r="B43" s="23" t="s">
        <v>133</v>
      </c>
      <c r="C43" s="24">
        <v>3</v>
      </c>
      <c r="E43" s="22" t="s">
        <v>49</v>
      </c>
      <c r="F43" s="34" t="s">
        <v>51</v>
      </c>
      <c r="G43" s="23">
        <f t="shared" si="5"/>
        <v>0.1</v>
      </c>
      <c r="H43" s="49">
        <f t="shared" si="6"/>
        <v>0.009090909090909092</v>
      </c>
    </row>
    <row r="44" spans="1:8" ht="16.5">
      <c r="A44" s="29" t="s">
        <v>107</v>
      </c>
      <c r="B44" s="23" t="s">
        <v>131</v>
      </c>
      <c r="C44" s="24">
        <v>8</v>
      </c>
      <c r="E44" s="22" t="s">
        <v>49</v>
      </c>
      <c r="F44" s="34" t="s">
        <v>51</v>
      </c>
      <c r="G44" s="23">
        <f t="shared" si="5"/>
        <v>0.26666666666666666</v>
      </c>
      <c r="H44" s="49">
        <f t="shared" si="6"/>
        <v>0.024242424242424242</v>
      </c>
    </row>
    <row r="45" spans="1:8" ht="16.5">
      <c r="A45" s="29" t="s">
        <v>103</v>
      </c>
      <c r="B45" s="23" t="s">
        <v>127</v>
      </c>
      <c r="C45" s="24">
        <v>279</v>
      </c>
      <c r="E45" s="22" t="s">
        <v>49</v>
      </c>
      <c r="F45" s="34" t="s">
        <v>51</v>
      </c>
      <c r="G45" s="23">
        <f t="shared" si="5"/>
        <v>9.3</v>
      </c>
      <c r="H45" s="49">
        <f t="shared" si="6"/>
        <v>0.8454545454545456</v>
      </c>
    </row>
    <row r="46" spans="1:8" ht="16.5">
      <c r="A46" s="29" t="s">
        <v>105</v>
      </c>
      <c r="B46" s="23" t="s">
        <v>129</v>
      </c>
      <c r="C46" s="24">
        <v>865</v>
      </c>
      <c r="E46" s="22" t="s">
        <v>49</v>
      </c>
      <c r="F46" s="34" t="s">
        <v>51</v>
      </c>
      <c r="G46" s="23">
        <f t="shared" si="5"/>
        <v>28.833333333333332</v>
      </c>
      <c r="H46" s="49">
        <f t="shared" si="6"/>
        <v>2.621212121212121</v>
      </c>
    </row>
    <row r="47" spans="1:8" ht="16.5">
      <c r="A47" s="29" t="s">
        <v>111</v>
      </c>
      <c r="B47" s="23" t="s">
        <v>135</v>
      </c>
      <c r="C47" s="24">
        <v>209</v>
      </c>
      <c r="E47" s="22" t="s">
        <v>49</v>
      </c>
      <c r="F47" s="34" t="s">
        <v>51</v>
      </c>
      <c r="G47" s="23">
        <f t="shared" si="5"/>
        <v>6.966666666666667</v>
      </c>
      <c r="H47" s="49">
        <f t="shared" si="6"/>
        <v>0.6333333333333333</v>
      </c>
    </row>
    <row r="48" spans="1:7" ht="23.25" customHeight="1">
      <c r="A48" s="52" t="s">
        <v>70</v>
      </c>
      <c r="B48" s="36" t="s">
        <v>71</v>
      </c>
      <c r="C48" s="53"/>
      <c r="D48" s="24">
        <f>SUM(C49:C62)</f>
        <v>25329</v>
      </c>
      <c r="F48" s="34" t="s">
        <v>51</v>
      </c>
      <c r="G48" s="23">
        <f>SUM(D48/30)</f>
        <v>844.3</v>
      </c>
    </row>
    <row r="49" spans="1:8" ht="69.75" customHeight="1">
      <c r="A49" s="31" t="s">
        <v>77</v>
      </c>
      <c r="B49" s="32" t="s">
        <v>78</v>
      </c>
      <c r="C49" s="25">
        <v>4497</v>
      </c>
      <c r="D49" s="26"/>
      <c r="E49" s="27" t="s">
        <v>49</v>
      </c>
      <c r="F49" s="34" t="s">
        <v>51</v>
      </c>
      <c r="G49" s="23">
        <f>SUM(C49/30)</f>
        <v>149.9</v>
      </c>
      <c r="H49" s="49">
        <f>SUM(G49/11)</f>
        <v>13.627272727272727</v>
      </c>
    </row>
    <row r="50" spans="1:8" ht="16.5">
      <c r="A50" s="30" t="s">
        <v>80</v>
      </c>
      <c r="B50" s="23" t="s">
        <v>82</v>
      </c>
      <c r="C50" s="24">
        <v>286</v>
      </c>
      <c r="E50" s="22" t="s">
        <v>49</v>
      </c>
      <c r="F50" s="34" t="s">
        <v>51</v>
      </c>
      <c r="G50" s="23">
        <f aca="true" t="shared" si="7" ref="G50:G61">SUM(C50/30)</f>
        <v>9.533333333333333</v>
      </c>
      <c r="H50" s="49">
        <f aca="true" t="shared" si="8" ref="H50:H61">SUM(G50/11)</f>
        <v>0.8666666666666667</v>
      </c>
    </row>
    <row r="51" spans="1:8" ht="16.5">
      <c r="A51" s="30" t="s">
        <v>85</v>
      </c>
      <c r="B51" s="23" t="s">
        <v>86</v>
      </c>
      <c r="C51" s="24">
        <v>11</v>
      </c>
      <c r="E51" s="22" t="s">
        <v>49</v>
      </c>
      <c r="F51" s="34" t="s">
        <v>51</v>
      </c>
      <c r="G51" s="23">
        <f t="shared" si="7"/>
        <v>0.36666666666666664</v>
      </c>
      <c r="H51" s="49">
        <f t="shared" si="8"/>
        <v>0.03333333333333333</v>
      </c>
    </row>
    <row r="52" spans="1:8" ht="16.5">
      <c r="A52" s="30" t="s">
        <v>89</v>
      </c>
      <c r="B52" s="23" t="s">
        <v>90</v>
      </c>
      <c r="C52" s="24">
        <v>1443</v>
      </c>
      <c r="E52" s="22" t="s">
        <v>49</v>
      </c>
      <c r="F52" s="34" t="s">
        <v>51</v>
      </c>
      <c r="G52" s="23">
        <f t="shared" si="7"/>
        <v>48.1</v>
      </c>
      <c r="H52" s="49">
        <f t="shared" si="8"/>
        <v>4.372727272727273</v>
      </c>
    </row>
    <row r="53" spans="1:8" ht="16.5">
      <c r="A53" s="30" t="s">
        <v>94</v>
      </c>
      <c r="B53" s="23" t="s">
        <v>93</v>
      </c>
      <c r="C53" s="24">
        <v>1997</v>
      </c>
      <c r="E53" s="22" t="s">
        <v>49</v>
      </c>
      <c r="F53" s="34" t="s">
        <v>51</v>
      </c>
      <c r="G53" s="23">
        <f t="shared" si="7"/>
        <v>66.56666666666666</v>
      </c>
      <c r="H53" s="49">
        <f t="shared" si="8"/>
        <v>6.051515151515151</v>
      </c>
    </row>
    <row r="54" spans="1:8" ht="16.5">
      <c r="A54" s="29" t="s">
        <v>96</v>
      </c>
      <c r="B54" s="23" t="s">
        <v>120</v>
      </c>
      <c r="C54" s="24">
        <v>407</v>
      </c>
      <c r="E54" s="22" t="s">
        <v>49</v>
      </c>
      <c r="F54" s="34" t="s">
        <v>51</v>
      </c>
      <c r="G54" s="23">
        <f t="shared" si="7"/>
        <v>13.566666666666666</v>
      </c>
      <c r="H54" s="49">
        <f t="shared" si="8"/>
        <v>1.2333333333333334</v>
      </c>
    </row>
    <row r="55" spans="1:8" ht="16.5">
      <c r="A55" s="29" t="s">
        <v>100</v>
      </c>
      <c r="B55" s="23" t="s">
        <v>124</v>
      </c>
      <c r="C55" s="24">
        <v>280</v>
      </c>
      <c r="E55" s="22" t="s">
        <v>49</v>
      </c>
      <c r="F55" s="34" t="s">
        <v>51</v>
      </c>
      <c r="G55" s="23">
        <f t="shared" si="7"/>
        <v>9.333333333333334</v>
      </c>
      <c r="H55" s="49">
        <f t="shared" si="8"/>
        <v>0.8484848484848485</v>
      </c>
    </row>
    <row r="56" spans="1:8" ht="16.5">
      <c r="A56" s="29" t="s">
        <v>102</v>
      </c>
      <c r="B56" s="23" t="s">
        <v>126</v>
      </c>
      <c r="C56" s="24">
        <v>985</v>
      </c>
      <c r="E56" s="22" t="s">
        <v>49</v>
      </c>
      <c r="F56" s="34" t="s">
        <v>51</v>
      </c>
      <c r="G56" s="23">
        <f t="shared" si="7"/>
        <v>32.833333333333336</v>
      </c>
      <c r="H56" s="49">
        <f t="shared" si="8"/>
        <v>2.984848484848485</v>
      </c>
    </row>
    <row r="57" spans="1:8" ht="16.5">
      <c r="A57" s="29" t="s">
        <v>110</v>
      </c>
      <c r="B57" s="23" t="s">
        <v>134</v>
      </c>
      <c r="C57" s="24">
        <v>52</v>
      </c>
      <c r="E57" s="22" t="s">
        <v>49</v>
      </c>
      <c r="F57" s="34" t="s">
        <v>51</v>
      </c>
      <c r="G57" s="23">
        <f t="shared" si="7"/>
        <v>1.7333333333333334</v>
      </c>
      <c r="H57" s="49">
        <f t="shared" si="8"/>
        <v>0.1575757575757576</v>
      </c>
    </row>
    <row r="58" spans="1:8" ht="16.5">
      <c r="A58" s="29" t="s">
        <v>108</v>
      </c>
      <c r="B58" s="23" t="s">
        <v>132</v>
      </c>
      <c r="C58" s="24">
        <v>334</v>
      </c>
      <c r="E58" s="22" t="s">
        <v>49</v>
      </c>
      <c r="F58" s="34" t="s">
        <v>51</v>
      </c>
      <c r="G58" s="23">
        <f t="shared" si="7"/>
        <v>11.133333333333333</v>
      </c>
      <c r="H58" s="49">
        <f t="shared" si="8"/>
        <v>1.012121212121212</v>
      </c>
    </row>
    <row r="59" spans="1:8" ht="16.5">
      <c r="A59" s="29" t="s">
        <v>104</v>
      </c>
      <c r="B59" s="23" t="s">
        <v>128</v>
      </c>
      <c r="C59" s="24">
        <v>3662</v>
      </c>
      <c r="E59" s="22" t="s">
        <v>49</v>
      </c>
      <c r="F59" s="34" t="s">
        <v>51</v>
      </c>
      <c r="G59" s="23">
        <f t="shared" si="7"/>
        <v>122.06666666666666</v>
      </c>
      <c r="H59" s="49">
        <f t="shared" si="8"/>
        <v>11.096969696969696</v>
      </c>
    </row>
    <row r="60" spans="1:8" ht="16.5">
      <c r="A60" s="29" t="s">
        <v>106</v>
      </c>
      <c r="B60" s="23" t="s">
        <v>130</v>
      </c>
      <c r="C60" s="24">
        <v>8649</v>
      </c>
      <c r="E60" s="22" t="s">
        <v>49</v>
      </c>
      <c r="F60" s="34" t="s">
        <v>51</v>
      </c>
      <c r="G60" s="23">
        <f t="shared" si="7"/>
        <v>288.3</v>
      </c>
      <c r="H60" s="49">
        <f t="shared" si="8"/>
        <v>26.20909090909091</v>
      </c>
    </row>
    <row r="61" spans="1:8" ht="16.5">
      <c r="A61" s="29" t="s">
        <v>112</v>
      </c>
      <c r="B61" s="23" t="s">
        <v>136</v>
      </c>
      <c r="C61" s="24">
        <v>2726</v>
      </c>
      <c r="E61" s="22" t="s">
        <v>49</v>
      </c>
      <c r="F61" s="34" t="s">
        <v>51</v>
      </c>
      <c r="G61" s="23">
        <f t="shared" si="7"/>
        <v>90.86666666666666</v>
      </c>
      <c r="H61" s="49">
        <f t="shared" si="8"/>
        <v>8.26060606060606</v>
      </c>
    </row>
    <row r="62" spans="5:8" ht="15">
      <c r="E62" s="23"/>
      <c r="H62" s="51"/>
    </row>
    <row r="63" ht="16.5">
      <c r="H63" s="50">
        <v>97</v>
      </c>
    </row>
    <row r="64" spans="3:4" ht="15">
      <c r="C64" s="24">
        <f>SUM(C1:C61)</f>
        <v>43633</v>
      </c>
      <c r="D64" s="24">
        <f>SUM(D1:D61)</f>
        <v>40436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7">
      <selection activeCell="C50" sqref="C50"/>
    </sheetView>
  </sheetViews>
  <sheetFormatPr defaultColWidth="9.140625" defaultRowHeight="12.75"/>
  <cols>
    <col min="1" max="1" width="29.140625" style="0" customWidth="1"/>
    <col min="5" max="5" width="9.140625" style="8" customWidth="1"/>
  </cols>
  <sheetData>
    <row r="1" spans="2:5" ht="12.75">
      <c r="B1" s="7" t="s">
        <v>24</v>
      </c>
      <c r="C1" s="7" t="s">
        <v>25</v>
      </c>
      <c r="D1" s="7" t="s">
        <v>23</v>
      </c>
      <c r="E1" s="7" t="s">
        <v>26</v>
      </c>
    </row>
    <row r="2" spans="1:6" ht="12.75">
      <c r="A2" s="5" t="s">
        <v>3</v>
      </c>
      <c r="B2" s="2">
        <v>14950</v>
      </c>
      <c r="C2" s="2">
        <v>16991</v>
      </c>
      <c r="D2" s="3">
        <v>61</v>
      </c>
      <c r="E2" s="2">
        <v>1292</v>
      </c>
      <c r="F2" s="4">
        <v>1</v>
      </c>
    </row>
    <row r="3" spans="1:6" ht="12.75">
      <c r="A3" s="5" t="s">
        <v>6</v>
      </c>
      <c r="B3" s="2">
        <v>2903</v>
      </c>
      <c r="C3" s="2">
        <v>4103</v>
      </c>
      <c r="D3" s="3">
        <v>208</v>
      </c>
      <c r="E3" s="2">
        <v>840</v>
      </c>
      <c r="F3" s="4">
        <v>1</v>
      </c>
    </row>
    <row r="4" spans="1:6" ht="12.75">
      <c r="A4" s="5" t="s">
        <v>10</v>
      </c>
      <c r="B4" s="2">
        <v>11871</v>
      </c>
      <c r="C4" s="2">
        <v>16871</v>
      </c>
      <c r="D4" s="3">
        <v>30</v>
      </c>
      <c r="E4" s="2">
        <v>3800</v>
      </c>
      <c r="F4" s="4">
        <v>1</v>
      </c>
    </row>
    <row r="5" spans="1:6" ht="12.75">
      <c r="A5" s="5" t="s">
        <v>11</v>
      </c>
      <c r="B5" s="2">
        <v>8300</v>
      </c>
      <c r="C5" s="2">
        <v>10000</v>
      </c>
      <c r="D5" s="3">
        <v>180</v>
      </c>
      <c r="E5" s="2">
        <v>10000</v>
      </c>
      <c r="F5" s="4">
        <v>1</v>
      </c>
    </row>
    <row r="6" spans="1:6" ht="12.75">
      <c r="A6" s="5" t="s">
        <v>17</v>
      </c>
      <c r="B6" s="2">
        <v>6050</v>
      </c>
      <c r="C6" s="2">
        <v>9338</v>
      </c>
      <c r="D6" s="3">
        <v>65</v>
      </c>
      <c r="E6" s="2">
        <v>5305</v>
      </c>
      <c r="F6" s="4">
        <v>1</v>
      </c>
    </row>
    <row r="7" spans="1:6" ht="12.75">
      <c r="A7" s="5" t="s">
        <v>1</v>
      </c>
      <c r="B7" s="2">
        <v>10000</v>
      </c>
      <c r="C7" s="2">
        <v>11000</v>
      </c>
      <c r="D7" s="3">
        <v>300</v>
      </c>
      <c r="E7" s="2">
        <v>4000</v>
      </c>
      <c r="F7" s="4">
        <v>2</v>
      </c>
    </row>
    <row r="8" spans="1:6" ht="12.75">
      <c r="A8" s="5" t="s">
        <v>2</v>
      </c>
      <c r="B8" s="2">
        <v>6903</v>
      </c>
      <c r="C8" s="2">
        <v>7015</v>
      </c>
      <c r="D8" s="3">
        <v>402</v>
      </c>
      <c r="E8" s="2">
        <v>6020</v>
      </c>
      <c r="F8" s="4">
        <v>2</v>
      </c>
    </row>
    <row r="9" spans="1:6" ht="12.75">
      <c r="A9" s="5" t="s">
        <v>12</v>
      </c>
      <c r="B9" s="2">
        <v>16565</v>
      </c>
      <c r="C9" s="2">
        <v>19864</v>
      </c>
      <c r="D9" s="3">
        <v>230</v>
      </c>
      <c r="E9" s="2">
        <v>7030</v>
      </c>
      <c r="F9" s="4">
        <v>2</v>
      </c>
    </row>
    <row r="10" spans="1:6" ht="12.75">
      <c r="A10" s="5" t="s">
        <v>13</v>
      </c>
      <c r="B10" s="2">
        <v>10090</v>
      </c>
      <c r="C10" s="2">
        <v>10500</v>
      </c>
      <c r="D10" s="3">
        <v>90</v>
      </c>
      <c r="E10" s="2">
        <v>3000</v>
      </c>
      <c r="F10" s="4">
        <v>2</v>
      </c>
    </row>
    <row r="11" spans="1:6" ht="12.75">
      <c r="A11" s="5" t="s">
        <v>9</v>
      </c>
      <c r="B11" s="2">
        <v>14000</v>
      </c>
      <c r="C11" s="2">
        <v>19500</v>
      </c>
      <c r="D11" s="3">
        <v>91</v>
      </c>
      <c r="E11" s="2">
        <v>1191</v>
      </c>
      <c r="F11" s="4">
        <v>3</v>
      </c>
    </row>
    <row r="12" spans="1:6" ht="12.75">
      <c r="A12" s="5" t="s">
        <v>16</v>
      </c>
      <c r="B12" s="2">
        <v>80000</v>
      </c>
      <c r="C12" s="2">
        <v>110000</v>
      </c>
      <c r="D12" s="3">
        <v>1000</v>
      </c>
      <c r="E12" s="2">
        <v>55000</v>
      </c>
      <c r="F12" s="4">
        <v>3</v>
      </c>
    </row>
    <row r="13" spans="1:6" ht="12.75">
      <c r="A13" s="5" t="s">
        <v>4</v>
      </c>
      <c r="B13" s="2">
        <v>8746</v>
      </c>
      <c r="C13" s="2">
        <v>8746</v>
      </c>
      <c r="D13" s="3">
        <v>214</v>
      </c>
      <c r="E13" s="2">
        <v>820</v>
      </c>
      <c r="F13" s="4">
        <v>4</v>
      </c>
    </row>
    <row r="14" spans="1:6" ht="12.75">
      <c r="A14" s="5" t="s">
        <v>7</v>
      </c>
      <c r="B14" s="2">
        <v>15000</v>
      </c>
      <c r="C14" s="2">
        <v>19000</v>
      </c>
      <c r="D14" s="3">
        <v>32</v>
      </c>
      <c r="E14" s="2">
        <v>884</v>
      </c>
      <c r="F14" s="4">
        <v>4</v>
      </c>
    </row>
    <row r="15" spans="1:6" ht="12.75">
      <c r="A15" s="5" t="s">
        <v>8</v>
      </c>
      <c r="B15" s="2">
        <v>7271</v>
      </c>
      <c r="C15" s="2">
        <v>9899</v>
      </c>
      <c r="D15" s="3">
        <v>87</v>
      </c>
      <c r="E15" s="2">
        <v>660</v>
      </c>
      <c r="F15" s="4">
        <v>4</v>
      </c>
    </row>
    <row r="16" spans="1:6" ht="12.75">
      <c r="A16" s="1" t="s">
        <v>0</v>
      </c>
      <c r="B16" s="2">
        <v>23210</v>
      </c>
      <c r="C16" s="2">
        <v>28000</v>
      </c>
      <c r="D16" s="3">
        <v>186</v>
      </c>
      <c r="E16" s="2">
        <v>10298</v>
      </c>
      <c r="F16" s="4">
        <v>5</v>
      </c>
    </row>
    <row r="17" spans="1:6" ht="12.75">
      <c r="A17" s="5" t="s">
        <v>5</v>
      </c>
      <c r="B17" s="2">
        <v>86800</v>
      </c>
      <c r="C17" s="2">
        <v>98796</v>
      </c>
      <c r="D17" s="3">
        <v>208</v>
      </c>
      <c r="E17" s="2">
        <v>20000</v>
      </c>
      <c r="F17" s="4">
        <v>5</v>
      </c>
    </row>
    <row r="18" spans="1:6" ht="12.75">
      <c r="A18" s="5" t="s">
        <v>20</v>
      </c>
      <c r="B18" s="2">
        <v>2000</v>
      </c>
      <c r="C18" s="2">
        <v>2000</v>
      </c>
      <c r="D18" s="2">
        <v>30</v>
      </c>
      <c r="E18" s="2">
        <v>120</v>
      </c>
      <c r="F18" s="4">
        <v>5</v>
      </c>
    </row>
    <row r="19" spans="1:6" ht="12.75">
      <c r="A19" s="5" t="s">
        <v>14</v>
      </c>
      <c r="B19" s="2">
        <v>17284</v>
      </c>
      <c r="C19" s="2">
        <v>36734</v>
      </c>
      <c r="D19" s="3">
        <v>395</v>
      </c>
      <c r="E19" s="2">
        <v>5185</v>
      </c>
      <c r="F19" s="4">
        <v>5</v>
      </c>
    </row>
    <row r="20" spans="1:6" ht="12.75">
      <c r="A20" s="5" t="s">
        <v>15</v>
      </c>
      <c r="B20" s="2">
        <v>509</v>
      </c>
      <c r="C20" s="2">
        <v>509</v>
      </c>
      <c r="D20" s="3">
        <v>100</v>
      </c>
      <c r="E20" s="2">
        <v>1100</v>
      </c>
      <c r="F20" s="4">
        <v>5</v>
      </c>
    </row>
    <row r="21" spans="1:6" ht="12.75">
      <c r="A21" s="5" t="s">
        <v>18</v>
      </c>
      <c r="B21" s="2">
        <v>19495</v>
      </c>
      <c r="C21" s="2">
        <v>28493</v>
      </c>
      <c r="D21" s="3">
        <v>198</v>
      </c>
      <c r="E21" s="2">
        <v>5200</v>
      </c>
      <c r="F21" s="4">
        <v>5</v>
      </c>
    </row>
    <row r="22" spans="1:6" ht="12.75">
      <c r="A22" s="5" t="s">
        <v>19</v>
      </c>
      <c r="B22" s="2">
        <v>2000</v>
      </c>
      <c r="C22" s="2">
        <v>2000</v>
      </c>
      <c r="D22" s="2">
        <v>30</v>
      </c>
      <c r="E22" s="2">
        <v>120</v>
      </c>
      <c r="F22" s="4">
        <v>5</v>
      </c>
    </row>
    <row r="23" spans="1:6" ht="12.75">
      <c r="A23" s="1" t="s">
        <v>23</v>
      </c>
      <c r="B23" s="1"/>
      <c r="C23" s="1"/>
      <c r="D23" s="1"/>
      <c r="E23" s="2"/>
      <c r="F23" s="6" t="s">
        <v>22</v>
      </c>
    </row>
    <row r="24" spans="1:6" ht="12.75">
      <c r="A24" s="5" t="s">
        <v>21</v>
      </c>
      <c r="B24" s="2">
        <v>2000</v>
      </c>
      <c r="C24" s="2">
        <v>1150</v>
      </c>
      <c r="D24" s="2">
        <v>160</v>
      </c>
      <c r="E24" s="2">
        <v>640</v>
      </c>
      <c r="F24" s="4" t="s">
        <v>22</v>
      </c>
    </row>
    <row r="25" spans="1:6" ht="12.75">
      <c r="A25" s="1"/>
      <c r="B25" s="2">
        <f>SUM(B2:B23)</f>
        <v>363947</v>
      </c>
      <c r="C25" s="2">
        <f>SUM(C2:C23)</f>
        <v>469359</v>
      </c>
      <c r="D25" s="2">
        <f>SUM(D2:D23)</f>
        <v>4137</v>
      </c>
      <c r="E25" s="2">
        <f>SUM(E2:E23)</f>
        <v>141865</v>
      </c>
      <c r="F25" s="4"/>
    </row>
    <row r="30" spans="3:5" ht="12.75">
      <c r="C30" t="s">
        <v>27</v>
      </c>
      <c r="D30" t="s">
        <v>34</v>
      </c>
      <c r="E30" s="8" t="s">
        <v>36</v>
      </c>
    </row>
    <row r="31" spans="3:5" ht="12.75">
      <c r="C31" t="s">
        <v>28</v>
      </c>
      <c r="D31">
        <v>692</v>
      </c>
      <c r="E31" s="10">
        <f>SUM(D31*8*30)</f>
        <v>166080</v>
      </c>
    </row>
    <row r="32" spans="3:5" ht="12.75">
      <c r="C32" t="s">
        <v>35</v>
      </c>
      <c r="D32">
        <v>136</v>
      </c>
      <c r="E32" s="9">
        <f aca="true" t="shared" si="0" ref="E32:E37">SUM(D32*6*30)</f>
        <v>24480</v>
      </c>
    </row>
    <row r="33" spans="3:5" ht="12.75">
      <c r="C33" t="s">
        <v>29</v>
      </c>
      <c r="D33">
        <v>230</v>
      </c>
      <c r="E33" s="8">
        <f t="shared" si="0"/>
        <v>41400</v>
      </c>
    </row>
    <row r="34" spans="3:5" ht="12.75">
      <c r="C34" t="s">
        <v>30</v>
      </c>
      <c r="D34">
        <v>151</v>
      </c>
      <c r="E34" s="8">
        <f t="shared" si="0"/>
        <v>27180</v>
      </c>
    </row>
    <row r="35" spans="3:5" ht="12.75">
      <c r="C35" t="s">
        <v>31</v>
      </c>
      <c r="D35">
        <v>445</v>
      </c>
      <c r="E35" s="8">
        <f t="shared" si="0"/>
        <v>80100</v>
      </c>
    </row>
    <row r="36" spans="3:5" ht="12.75">
      <c r="C36" t="s">
        <v>32</v>
      </c>
      <c r="D36">
        <v>231</v>
      </c>
      <c r="E36" s="8">
        <f t="shared" si="0"/>
        <v>41580</v>
      </c>
    </row>
    <row r="37" spans="3:5" ht="12.75">
      <c r="C37" t="s">
        <v>33</v>
      </c>
      <c r="D37">
        <v>446</v>
      </c>
      <c r="E37" s="8">
        <f t="shared" si="0"/>
        <v>80280</v>
      </c>
    </row>
    <row r="39" ht="12.75">
      <c r="E39" s="8">
        <f>SUM(E33:E37)</f>
        <v>270540</v>
      </c>
    </row>
    <row r="40" ht="12.75">
      <c r="E40" s="8">
        <f>SUM(E31:E37)</f>
        <v>461100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ffzg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2008-03-26T08:24:05Z</cp:lastPrinted>
  <dcterms:created xsi:type="dcterms:W3CDTF">2007-03-07T09:01:26Z</dcterms:created>
  <dcterms:modified xsi:type="dcterms:W3CDTF">2008-04-09T10:27:23Z</dcterms:modified>
  <cp:category/>
  <cp:version/>
  <cp:contentType/>
  <cp:contentStatus/>
</cp:coreProperties>
</file>